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<sst xmlns="http://schemas.openxmlformats.org/spreadsheetml/2006/main" count="349" uniqueCount="315">
  <si>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</si>
  <si>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</si>
  <si>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</si>
  <si>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</si>
  <si>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</si>
  <si>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</si>
  <si>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</si>
  <si>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</si>
  <si>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</si>
  <si>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</si>
  <si>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</si>
  <si>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</si>
  <si>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</si>
  <si>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</si>
  <si>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</si>
  <si>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</si>
  <si>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</si>
  <si>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</si>
  <si>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</si>
  <si>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</si>
  <si>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</si>
  <si>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</si>
  <si>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</si>
  <si>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</si>
  <si>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</si>
  <si>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</si>
  <si>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</si>
  <si>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</si>
  <si>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</si>
  <si>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</si>
  <si>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</si>
  <si>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</si>
  <si>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</si>
  <si>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</si>
  <si>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REGULAR SAVINGS FUND - BALANCED PLAN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</si>
  <si>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</si>
  <si>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</si>
  <si>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</si>
  <si>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</si>
  <si>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</si>
  <si>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</si>
  <si>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</si>
  <si>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</si>
  <si>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</si>
  <si>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</si>
  <si>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</si>
  <si>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</si>
  <si>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</si>
  <si>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RELIANCE GOLD EXCHANGE TRADED FUND</t>
  </si>
  <si>
    <t>RELIANCE BANKING EXCHANGE TRADED FUND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</si>
  <si>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</si>
  <si>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</si>
  <si>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</si>
  <si>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</si>
  <si>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</si>
  <si>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</si>
  <si>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</si>
  <si>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</si>
  <si>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</si>
  <si>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</si>
  <si>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</si>
  <si>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</si>
  <si>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</si>
  <si>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</si>
  <si>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</si>
  <si>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</si>
  <si>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</si>
  <si>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</si>
  <si>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</si>
  <si>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</si>
  <si>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</si>
  <si>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</si>
  <si>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</si>
  <si>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</si>
  <si>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</si>
  <si>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</si>
  <si>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</si>
  <si>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</si>
  <si>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</si>
  <si>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</si>
  <si>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</si>
  <si>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</si>
  <si>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</si>
  <si>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</si>
  <si>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</si>
  <si>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</si>
  <si>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</si>
  <si>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</si>
  <si>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</si>
  <si>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</si>
  <si>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</si>
  <si>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</si>
  <si>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</si>
  <si>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</si>
  <si>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</si>
  <si>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</si>
  <si>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</si>
  <si>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</si>
  <si>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</si>
  <si>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R*SHARES NIFTY ETF</t>
  </si>
  <si>
    <t>R*SHARES CNX 100 ETF</t>
  </si>
  <si>
    <t>R*SHARES CONSUMPTION ETF</t>
  </si>
  <si>
    <t>R*SHARES DIVIDEND OPPORTUNITIES ETF</t>
  </si>
  <si>
    <t>R*SHARES SENSEX ETF</t>
  </si>
  <si>
    <t>A</t>
  </si>
  <si>
    <t>INCOME / DEBT ORIENTED SCHEMES</t>
  </si>
  <si>
    <t>ELSS</t>
  </si>
  <si>
    <t>RELIANCE EQUITY LINKED SAVINGS FUND - SERIES I</t>
  </si>
  <si>
    <t>RELIANCE LIQUID FUND - TREASURY PLAN</t>
  </si>
  <si>
    <t>RELIANCE LIQUID FUND - CASH PLAN</t>
  </si>
  <si>
    <t>RELIANCE LIQUIDITY FUND</t>
  </si>
  <si>
    <t>RELIANCE FIXED HORIZON FUND - XXI - SERIES 29</t>
  </si>
  <si>
    <t>RELIANCE FIXED HORIZON FUND - XXI - SERIES 30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</si>
  <si>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</si>
  <si>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</si>
  <si>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</si>
  <si>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</si>
  <si>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</si>
  <si>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29</t>
  </si>
  <si>
    <t>RELIANCE FIXED HORIZON FUND - XXII - SERIES 30</t>
  </si>
  <si>
    <t>RELIANCE FIXED HORIZON FUND - XXII - SERIES 32</t>
  </si>
  <si>
    <t>RELIANCE FIXED HORIZON FUND - XXII - SERIES 34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</si>
  <si>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</si>
  <si>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</si>
  <si>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</si>
  <si>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</si>
  <si>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FIXED HORIZON FUND XXIV - SERIES 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</si>
  <si>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</si>
  <si>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</si>
  <si>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</si>
  <si>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</si>
  <si>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QUARTERLY INTERVAL FUND - SERIES III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</si>
  <si>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</si>
  <si>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</si>
  <si>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</si>
  <si>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</si>
  <si>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</si>
  <si>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13</t>
  </si>
  <si>
    <t>RELIANCE FIXED HORIZON FUND XXIV - SERIES 15</t>
  </si>
  <si>
    <t>RELIANCE FIXED HORIZON FUND XXIV - SERIES 16</t>
  </si>
  <si>
    <t>RELIANCE FIXED HORIZON FUND XXIV - SERIES 17</t>
  </si>
  <si>
    <t>RELIANCE FIXED HORIZON FUND XXIV - SERIES 18</t>
  </si>
  <si>
    <t>RELIANCE FIXED HORIZON FUND XXIV - SERIES 20</t>
  </si>
  <si>
    <t>RELIANCE FIXED HORIZON FUND XXIV - SERIES 22</t>
  </si>
  <si>
    <t>RELIANCE FIXED HORIZON FUND XXIV - SERIES 24</t>
  </si>
  <si>
    <t>RELIANCE FIXED HORIZON FUND XXIV - SERIES 25</t>
  </si>
  <si>
    <t>RELIANCE FIXED HORIZON FUND XXV - SERIES 1</t>
  </si>
  <si>
    <t>RELIANCE FIXED HORIZON FUND XXV - SERIES 2</t>
  </si>
  <si>
    <t>RELIANCE FIXED HORIZON FUND XXV - SERIES 3</t>
  </si>
  <si>
    <t>RELIANCE FIXED HORIZON FUND XXV - SERIES 4</t>
  </si>
  <si>
    <t>RELIANCE DUAL ADVANTAGE FIXED TENURE FUND - IV - PLAN D</t>
  </si>
  <si>
    <t>RELIANCE DUAL ADVANTAGE FIXED TENURE FUND - IV - PLAN E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</si>
  <si>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</si>
  <si>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</si>
  <si>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</si>
  <si>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V - PLAN E</t>
  </si>
  <si>
    <t>RELIANCE DUAL ADVANTAGE FIXED TENURE FUND - V - PLAN F</t>
  </si>
  <si>
    <t>RELIANCE INTERVAL FUND - QUARTERLY PLAN - SERIES - I</t>
  </si>
  <si>
    <t>RELIANCE DUAL ADVANTAGE FIXED TENURE FUND - II - PLAN A</t>
  </si>
  <si>
    <t>RELIANCE DUAL ADVANTAGE FIXED TENURE FUND - II - PLAN B</t>
  </si>
  <si>
    <t>RELIANCE DUAL ADVANTAGE FIXED TENURE FUND - II - PLAN C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</si>
  <si>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</si>
  <si>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</si>
  <si>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</si>
  <si>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</si>
  <si>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DUAL ADVANTAGE FIXED TENURE FUND - III - PLAN A</t>
  </si>
  <si>
    <t>RELIANCE DUAL ADVANTAGE FIXED TENURE FUND - III - PLAN B</t>
  </si>
  <si>
    <t>RELIANCE DUAL ADVANTAGE FIXED TENURE FUND - III - PLAN C</t>
  </si>
  <si>
    <t>RELIANCE DUAL ADVANTAGE FIXED TENURE FUND - III - PLAN D</t>
  </si>
  <si>
    <t>RELIANCE DUAL ADVANTAGE FIXED TENURE FUND - IV - PLAN A</t>
  </si>
  <si>
    <t>RELIANCE DUAL ADVANTAGE FIXED TENURE FUND - IV - PLAN B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</si>
  <si>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</si>
  <si>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</si>
  <si>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</si>
  <si>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</si>
  <si>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</si>
  <si>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INTERVAL FUND III - SERIES 1</t>
  </si>
  <si>
    <t>RELIANCE MONTHLY INTERVAL FUND - SERIES II</t>
  </si>
  <si>
    <t>RELIANCE MONTHLY INTERVAL FUND - SERIES I</t>
  </si>
  <si>
    <t>RELIANCE DUAL ADVANTAGE FIXED TENURE FUND - V - PLAN G</t>
  </si>
  <si>
    <t>RELIANCE DUAL ADVANTAGE FIXED TENURE FUND - V - PLAN H</t>
  </si>
  <si>
    <t>RELIANCE DUAL ADVANTAGE FIXED TENURE FUND VI - PLAN A</t>
  </si>
  <si>
    <t>RELIANCE DUAL ADVANTAGE FIXED TENURE FUND VI - PLAN B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</si>
  <si>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</si>
  <si>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</si>
  <si>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</si>
  <si>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</si>
  <si>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</si>
  <si>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</si>
  <si>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</si>
  <si>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</si>
  <si>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 - SERIES 32</t>
  </si>
  <si>
    <t>RELIANCE FIXED HORIZON FUND XXV - SERIES 33</t>
  </si>
  <si>
    <t>RELIANCE FIXED HORIZON FUND XXV - SERIES 34</t>
  </si>
  <si>
    <t>RELIANCE FIXED HORIZON FUND XXV - SERIES 35</t>
  </si>
  <si>
    <t>RELIANCE FIXED HORIZON FUND XXV - SERIES 6</t>
  </si>
  <si>
    <t>RELIANCE FIXED HORIZON FUND XXV - SERIES 10</t>
  </si>
  <si>
    <t>RELIANCE FIXED HORIZON FUND XXV - SERIES 11</t>
  </si>
  <si>
    <t>RELIANCE FIXED HORIZON FUND XXV - SERIES 12</t>
  </si>
  <si>
    <t>RELIANCE FIXED HORIZON FUND XXV - SERIES 13</t>
  </si>
  <si>
    <t>RELIANCE FIXED HORIZON FUND XXV - SERIES 14</t>
  </si>
  <si>
    <t>RELIANCE FIXED HORIZON FUND XXV - SERIES 15</t>
  </si>
  <si>
    <t>RELIANCE FIXED HORIZON FUND XXV - SERIES 16</t>
  </si>
  <si>
    <t>RELIANCE FIXED HORIZON FUND XXV - SERIES 17</t>
  </si>
  <si>
    <t>RELIANCE FIXED HORIZON FUND XXV - SERIES 20</t>
  </si>
  <si>
    <t>RELIANCE FIXED HORIZON FUND XXV - SERIES 18</t>
  </si>
  <si>
    <t>RELIANCE FIXED HORIZON FUND XXV - SERIES 19</t>
  </si>
  <si>
    <t>RELIANCE FIXED HORIZON FUND XXV - SERIES 21</t>
  </si>
  <si>
    <t>RELIANCE FIXED HORIZON FUND XXV - SERIES 22</t>
  </si>
  <si>
    <t>RELIANCE FIXED HORIZON FUND XXV - SERIES 23</t>
  </si>
  <si>
    <t>RELIANCE FIXED HORIZON FUND XXV - SERIES 24</t>
  </si>
  <si>
    <t>RELIANCE FIXED HORIZON FUND XXV - SERIES 25</t>
  </si>
  <si>
    <t>RELIANCE FIXED HORIZON FUND XXV - SERIES 26</t>
  </si>
  <si>
    <t>RELIANCE FIXED HORIZON FUND XXV - SERIES 27</t>
  </si>
  <si>
    <t>RELIANCE FIXED HORIZON FUND XXV - SERIES 28</t>
  </si>
  <si>
    <t>RELIANCE FIXED HORIZON FUND XXV - SERIES 30</t>
  </si>
  <si>
    <t>RELIANCE FIXED HORIZON FUND XXV - SERIES 31</t>
  </si>
  <si>
    <t>RELIANCE FIXED HORIZON FUND XXVI - SERIES 28</t>
  </si>
  <si>
    <t>RELIANCE FIXED HORIZON FUND XXVI - SERIES 29</t>
  </si>
  <si>
    <t>RELIANCE FIXED HORIZON FUND XXVI - SERIES 30</t>
  </si>
  <si>
    <t>RELIANCE FIXED HORIZON FUND XXVI - SERIES 31</t>
  </si>
  <si>
    <t>RELIANCE FIXED HORIZON FUND XXVI - SERIES 32</t>
  </si>
  <si>
    <t>RELIANCE FIXED HORIZON FUND XXVI - SERIES 33</t>
  </si>
  <si>
    <t>RELIANCE FIXED HORIZON FUND XXVI - SERIES 35</t>
  </si>
  <si>
    <t>RELIANCE FIXED HORIZON FUND XXVI - SERIES 1</t>
  </si>
  <si>
    <t>RELIANCE FIXED HORIZON FUND XXVI - SERIES 2</t>
  </si>
  <si>
    <t>RELIANCE FIXED HORIZON FUND XXVI - SERIES 4</t>
  </si>
  <si>
    <t>RELIANCE FIXED HORIZON FUND XXVI - SERIES 5</t>
  </si>
  <si>
    <t>RELIANCE FIXED HORIZON FUND XXVI - SERIES 6</t>
  </si>
  <si>
    <t>RELIANCE FIXED HORIZON FUND XXVI - SERIES 7</t>
  </si>
  <si>
    <t>RELIANCE FIXED HORIZON FUND XXVI - SERIES 8</t>
  </si>
  <si>
    <t>RELIANCE FIXED HORIZON FUND XXVI - SERIES 9</t>
  </si>
  <si>
    <t>RELIANCE FIXED HORIZON FUND XXVI - SERIES 12</t>
  </si>
  <si>
    <t>RELIANCE FIXED HORIZON FUND XXVI - SERIES 13</t>
  </si>
  <si>
    <t>RELIANCE FIXED HORIZON FUND XXVI - SERIES 14</t>
  </si>
  <si>
    <t>RELIANCE FIXED HORIZON FUND XXVI - SERIES 15</t>
  </si>
  <si>
    <t>RELIANCE FIXED HORIZON FUND XXVI - SERIES 16</t>
  </si>
  <si>
    <t>RELIANCE FIXED HORIZON FUND XXVI - SERIES 17</t>
  </si>
  <si>
    <t>RELIANCE FIXED HORIZON FUND XXVI - SERIES 18</t>
  </si>
  <si>
    <t>RELIANCE FIXED HORIZON FUND XXVI - SERIES 19</t>
  </si>
  <si>
    <t>RELIANCE FIXED HORIZON FUND XXVI - SERIES 20</t>
  </si>
  <si>
    <t>RELIANCE FIXED HORIZON FUND XXVI - SERIES 21</t>
  </si>
  <si>
    <t>RELIANCE FIXED HORIZON FUND XXVI - SERIES 22</t>
  </si>
  <si>
    <t>RELIANCE FIXED HORIZON FUND XXVI - SERIES 23</t>
  </si>
  <si>
    <t>RELIANCE FIXED HORIZON FUND XXVI - SERIES 24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</si>
  <si>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</si>
  <si>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</si>
  <si>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</si>
  <si>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</si>
  <si>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3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</si>
  <si>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</si>
  <si>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</si>
  <si>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</si>
  <si>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</si>
  <si>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</si>
  <si>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</si>
  <si>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3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</si>
  <si>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</si>
  <si>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</si>
  <si>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</si>
  <si>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</si>
  <si>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</si>
  <si>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</si>
  <si>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</si>
  <si>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</si>
  <si>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</si>
  <si>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</si>
  <si>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</si>
  <si>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</si>
  <si>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</si>
  <si>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</si>
  <si>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</si>
  <si>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</si>
  <si>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</si>
  <si>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</si>
  <si>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SHORT TERM FUND</t>
  </si>
  <si>
    <t>RELIANCE ARBITRAGE ADVANTAGE FUND</t>
  </si>
  <si>
    <t>RELIANCE BANKING FUND</t>
  </si>
  <si>
    <t>RELIANCE CAPITAL BUILDER FUND - SERIES A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</si>
  <si>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</si>
  <si>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</si>
  <si>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</si>
  <si>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</si>
  <si>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</si>
  <si>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</si>
  <si>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</si>
  <si>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TOP 200 FUND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</si>
  <si>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</si>
  <si>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</si>
  <si>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</si>
  <si>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</si>
  <si>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</si>
  <si>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LONG TERM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</si>
  <si>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</si>
  <si>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</si>
  <si>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</si>
  <si>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</si>
  <si>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</si>
  <si>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</si>
  <si>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</si>
  <si>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REGULAR SAVINGS FUND - EQUITY PLAN</t>
  </si>
  <si>
    <t>RELIANCE INDEX FUND - SENSEX PLAN</t>
  </si>
  <si>
    <t>Table showing State wise /Union Territory wise contribution to AUM of category of schemes as on JANUARY 2015</t>
  </si>
  <si>
    <t>Reliance Mutual Fund: Net Assets Under Management (AAUM) as on JANUARY 2015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</si>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</sst>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69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5" t="s">
        <v>0</v>
      </c>
      <c r="B3" s="67" t="s">
        <v>1</v>
      </c>
      <c r="C3" s="70" t="s">
        <v>303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</row>
    <row r="4" spans="1:63" ht="18.75" thickBot="1">
      <c r="A4" s="66"/>
      <c r="B4" s="68"/>
      <c r="C4" s="73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73" t="s">
        <v>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  <c r="AQ4" s="73" t="s">
        <v>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5"/>
      <c r="BK4" s="85" t="s">
        <v>36</v>
      </c>
    </row>
    <row r="5" spans="1:63" ht="18.75" thickBot="1">
      <c r="A5" s="66"/>
      <c r="B5" s="68"/>
      <c r="C5" s="82" t="s">
        <v>5</v>
      </c>
      <c r="D5" s="83"/>
      <c r="E5" s="83"/>
      <c r="F5" s="83"/>
      <c r="G5" s="83"/>
      <c r="H5" s="83"/>
      <c r="I5" s="83"/>
      <c r="J5" s="83"/>
      <c r="K5" s="83"/>
      <c r="L5" s="84"/>
      <c r="M5" s="82" t="s">
        <v>6</v>
      </c>
      <c r="N5" s="83"/>
      <c r="O5" s="83"/>
      <c r="P5" s="83"/>
      <c r="Q5" s="83"/>
      <c r="R5" s="83"/>
      <c r="S5" s="83"/>
      <c r="T5" s="83"/>
      <c r="U5" s="83"/>
      <c r="V5" s="84"/>
      <c r="W5" s="82" t="s">
        <v>5</v>
      </c>
      <c r="X5" s="83"/>
      <c r="Y5" s="83"/>
      <c r="Z5" s="83"/>
      <c r="AA5" s="83"/>
      <c r="AB5" s="83"/>
      <c r="AC5" s="83"/>
      <c r="AD5" s="83"/>
      <c r="AE5" s="83"/>
      <c r="AF5" s="84"/>
      <c r="AG5" s="82" t="s">
        <v>6</v>
      </c>
      <c r="AH5" s="83"/>
      <c r="AI5" s="83"/>
      <c r="AJ5" s="83"/>
      <c r="AK5" s="83"/>
      <c r="AL5" s="83"/>
      <c r="AM5" s="83"/>
      <c r="AN5" s="83"/>
      <c r="AO5" s="83"/>
      <c r="AP5" s="84"/>
      <c r="AQ5" s="82" t="s">
        <v>5</v>
      </c>
      <c r="AR5" s="83"/>
      <c r="AS5" s="83"/>
      <c r="AT5" s="83"/>
      <c r="AU5" s="83"/>
      <c r="AV5" s="83"/>
      <c r="AW5" s="83"/>
      <c r="AX5" s="83"/>
      <c r="AY5" s="83"/>
      <c r="AZ5" s="84"/>
      <c r="BA5" s="82" t="s">
        <v>6</v>
      </c>
      <c r="BB5" s="83"/>
      <c r="BC5" s="83"/>
      <c r="BD5" s="83"/>
      <c r="BE5" s="83"/>
      <c r="BF5" s="83"/>
      <c r="BG5" s="83"/>
      <c r="BH5" s="83"/>
      <c r="BI5" s="83"/>
      <c r="BJ5" s="84"/>
      <c r="BK5" s="86"/>
    </row>
    <row r="6" spans="1:63" ht="18" customHeight="1">
      <c r="A6" s="66"/>
      <c r="B6" s="68"/>
      <c r="C6" s="76" t="s">
        <v>7</v>
      </c>
      <c r="D6" s="77"/>
      <c r="E6" s="77"/>
      <c r="F6" s="77"/>
      <c r="G6" s="78"/>
      <c r="H6" s="79" t="s">
        <v>8</v>
      </c>
      <c r="I6" s="80"/>
      <c r="J6" s="80"/>
      <c r="K6" s="80"/>
      <c r="L6" s="81"/>
      <c r="M6" s="76" t="s">
        <v>7</v>
      </c>
      <c r="N6" s="77"/>
      <c r="O6" s="77"/>
      <c r="P6" s="77"/>
      <c r="Q6" s="78"/>
      <c r="R6" s="79" t="s">
        <v>8</v>
      </c>
      <c r="S6" s="80"/>
      <c r="T6" s="80"/>
      <c r="U6" s="80"/>
      <c r="V6" s="81"/>
      <c r="W6" s="76" t="s">
        <v>7</v>
      </c>
      <c r="X6" s="77"/>
      <c r="Y6" s="77"/>
      <c r="Z6" s="77"/>
      <c r="AA6" s="78"/>
      <c r="AB6" s="79" t="s">
        <v>8</v>
      </c>
      <c r="AC6" s="80"/>
      <c r="AD6" s="80"/>
      <c r="AE6" s="80"/>
      <c r="AF6" s="81"/>
      <c r="AG6" s="76" t="s">
        <v>7</v>
      </c>
      <c r="AH6" s="77"/>
      <c r="AI6" s="77"/>
      <c r="AJ6" s="77"/>
      <c r="AK6" s="78"/>
      <c r="AL6" s="79" t="s">
        <v>8</v>
      </c>
      <c r="AM6" s="80"/>
      <c r="AN6" s="80"/>
      <c r="AO6" s="80"/>
      <c r="AP6" s="81"/>
      <c r="AQ6" s="76" t="s">
        <v>7</v>
      </c>
      <c r="AR6" s="77"/>
      <c r="AS6" s="77"/>
      <c r="AT6" s="77"/>
      <c r="AU6" s="78"/>
      <c r="AV6" s="79" t="s">
        <v>8</v>
      </c>
      <c r="AW6" s="80"/>
      <c r="AX6" s="80"/>
      <c r="AY6" s="80"/>
      <c r="AZ6" s="81"/>
      <c r="BA6" s="76" t="s">
        <v>7</v>
      </c>
      <c r="BB6" s="77"/>
      <c r="BC6" s="77"/>
      <c r="BD6" s="77"/>
      <c r="BE6" s="78"/>
      <c r="BF6" s="79" t="s">
        <v>8</v>
      </c>
      <c r="BG6" s="80"/>
      <c r="BH6" s="80"/>
      <c r="BI6" s="80"/>
      <c r="BJ6" s="81"/>
      <c r="BK6" s="86"/>
    </row>
    <row r="7" spans="1:63" ht="15.75">
      <c r="A7" s="66"/>
      <c r="B7" s="69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7"/>
    </row>
    <row r="8" spans="1:63" ht="18">
      <c r="A8" s="60" t="s">
        <v>104</v>
      </c>
      <c r="B8" s="58" t="s">
        <v>105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108</v>
      </c>
      <c r="C10" s="11">
        <v>0</v>
      </c>
      <c r="D10" s="9">
        <v>1030.9269272993224</v>
      </c>
      <c r="E10" s="9">
        <v>0</v>
      </c>
      <c r="F10" s="9">
        <v>0</v>
      </c>
      <c r="G10" s="10">
        <v>21.3810022595806</v>
      </c>
      <c r="H10" s="11">
        <v>341.82638663515297</v>
      </c>
      <c r="I10" s="9">
        <v>6331.330931876223</v>
      </c>
      <c r="J10" s="9">
        <v>2191.743787912128</v>
      </c>
      <c r="K10" s="9">
        <v>30.0310524766451</v>
      </c>
      <c r="L10" s="10">
        <v>89.94373688570249</v>
      </c>
      <c r="M10" s="11">
        <v>0</v>
      </c>
      <c r="N10" s="9">
        <v>31.189090855903203</v>
      </c>
      <c r="O10" s="9">
        <v>0</v>
      </c>
      <c r="P10" s="9">
        <v>0</v>
      </c>
      <c r="Q10" s="10">
        <v>0</v>
      </c>
      <c r="R10" s="11">
        <v>58.2877140146362</v>
      </c>
      <c r="S10" s="9">
        <v>424.79788655986715</v>
      </c>
      <c r="T10" s="9">
        <v>401.5661536251929</v>
      </c>
      <c r="U10" s="9">
        <v>0</v>
      </c>
      <c r="V10" s="10">
        <v>29.1821502916712</v>
      </c>
      <c r="W10" s="11">
        <v>0</v>
      </c>
      <c r="X10" s="9">
        <v>12.2534927129999</v>
      </c>
      <c r="Y10" s="9">
        <v>0</v>
      </c>
      <c r="Z10" s="9">
        <v>0</v>
      </c>
      <c r="AA10" s="10">
        <v>0</v>
      </c>
      <c r="AB10" s="11">
        <v>1.8616670658047998</v>
      </c>
      <c r="AC10" s="9">
        <v>26.1168431414191</v>
      </c>
      <c r="AD10" s="9">
        <v>0</v>
      </c>
      <c r="AE10" s="9">
        <v>0</v>
      </c>
      <c r="AF10" s="10">
        <v>5.2106971594187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0.10318651612710002</v>
      </c>
      <c r="AM10" s="9">
        <v>0.0005343702903</v>
      </c>
      <c r="AN10" s="9">
        <v>0</v>
      </c>
      <c r="AO10" s="9">
        <v>0</v>
      </c>
      <c r="AP10" s="10">
        <v>0.14278164774149998</v>
      </c>
      <c r="AQ10" s="11">
        <v>0</v>
      </c>
      <c r="AR10" s="9">
        <v>17.0055804202579</v>
      </c>
      <c r="AS10" s="9">
        <v>0</v>
      </c>
      <c r="AT10" s="9">
        <v>0</v>
      </c>
      <c r="AU10" s="10">
        <v>0</v>
      </c>
      <c r="AV10" s="11">
        <v>323.5168441173407</v>
      </c>
      <c r="AW10" s="9">
        <v>5296.7098395302355</v>
      </c>
      <c r="AX10" s="9">
        <v>489.8477199327088</v>
      </c>
      <c r="AY10" s="9">
        <v>0</v>
      </c>
      <c r="AZ10" s="10">
        <v>448.26976009175434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85.9142209578481</v>
      </c>
      <c r="BG10" s="9">
        <v>250.2833292270854</v>
      </c>
      <c r="BH10" s="9">
        <v>50.427508366515</v>
      </c>
      <c r="BI10" s="9">
        <v>0</v>
      </c>
      <c r="BJ10" s="10">
        <v>80.5706109424839</v>
      </c>
      <c r="BK10" s="17">
        <f>SUM(C10:BJ10)</f>
        <v>18070.441436892055</v>
      </c>
      <c r="BL10" s="16"/>
      <c r="BM10" s="50"/>
    </row>
    <row r="11" spans="1:65" s="12" customFormat="1" ht="15">
      <c r="A11" s="5"/>
      <c r="B11" s="8" t="s">
        <v>109</v>
      </c>
      <c r="C11" s="11">
        <v>0</v>
      </c>
      <c r="D11" s="9">
        <v>1.0534913706128999</v>
      </c>
      <c r="E11" s="9">
        <v>0</v>
      </c>
      <c r="F11" s="9">
        <v>0</v>
      </c>
      <c r="G11" s="10">
        <v>0</v>
      </c>
      <c r="H11" s="11">
        <v>5.248372514384</v>
      </c>
      <c r="I11" s="9">
        <v>740.9126359469017</v>
      </c>
      <c r="J11" s="9">
        <v>132.4326974939675</v>
      </c>
      <c r="K11" s="9">
        <v>0</v>
      </c>
      <c r="L11" s="10">
        <v>6.4768163086423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3.876518426996199</v>
      </c>
      <c r="S11" s="9">
        <v>190.09913706725712</v>
      </c>
      <c r="T11" s="9">
        <v>27.989912187128702</v>
      </c>
      <c r="U11" s="9">
        <v>0</v>
      </c>
      <c r="V11" s="10">
        <v>3.1972976302232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0.032267287386700004</v>
      </c>
      <c r="AC11" s="9">
        <v>3.0152843737740995</v>
      </c>
      <c r="AD11" s="9">
        <v>0</v>
      </c>
      <c r="AE11" s="9">
        <v>0</v>
      </c>
      <c r="AF11" s="10">
        <v>0.6418472692575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0.0125252454512</v>
      </c>
      <c r="AM11" s="9">
        <v>0</v>
      </c>
      <c r="AN11" s="9">
        <v>0</v>
      </c>
      <c r="AO11" s="9">
        <v>0</v>
      </c>
      <c r="AP11" s="10">
        <v>0.0129400516451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361.4386670455729</v>
      </c>
      <c r="AW11" s="9">
        <v>602.5691804043323</v>
      </c>
      <c r="AX11" s="9">
        <v>57.67337360238679</v>
      </c>
      <c r="AY11" s="9">
        <v>0</v>
      </c>
      <c r="AZ11" s="10">
        <v>232.4801175206402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159.44657912036502</v>
      </c>
      <c r="BG11" s="9">
        <v>140.86688902482922</v>
      </c>
      <c r="BH11" s="9">
        <v>59.34423483887029</v>
      </c>
      <c r="BI11" s="9">
        <v>0</v>
      </c>
      <c r="BJ11" s="10">
        <v>85.62968244805731</v>
      </c>
      <c r="BK11" s="17">
        <f>SUM(C11:BJ11)</f>
        <v>2814.450467178682</v>
      </c>
      <c r="BL11" s="16"/>
      <c r="BM11" s="50"/>
    </row>
    <row r="12" spans="1:65" s="12" customFormat="1" ht="15">
      <c r="A12" s="5"/>
      <c r="B12" s="8" t="s">
        <v>110</v>
      </c>
      <c r="C12" s="11">
        <v>0</v>
      </c>
      <c r="D12" s="9">
        <v>812.4542539573224</v>
      </c>
      <c r="E12" s="9">
        <v>0</v>
      </c>
      <c r="F12" s="9">
        <v>0</v>
      </c>
      <c r="G12" s="10">
        <v>1.2973607296129</v>
      </c>
      <c r="H12" s="11">
        <v>22.930540011255005</v>
      </c>
      <c r="I12" s="9">
        <v>1815.1397818122882</v>
      </c>
      <c r="J12" s="9">
        <v>365.5417124989352</v>
      </c>
      <c r="K12" s="9">
        <v>70.30656253977409</v>
      </c>
      <c r="L12" s="10">
        <v>34.528255510513695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2.985165363997</v>
      </c>
      <c r="S12" s="9">
        <v>78.51532981522499</v>
      </c>
      <c r="T12" s="9">
        <v>5.0320660206451</v>
      </c>
      <c r="U12" s="9">
        <v>0</v>
      </c>
      <c r="V12" s="10">
        <v>5.301427593289</v>
      </c>
      <c r="W12" s="11">
        <v>0</v>
      </c>
      <c r="X12" s="9">
        <v>0</v>
      </c>
      <c r="Y12" s="9">
        <v>0</v>
      </c>
      <c r="Z12" s="9">
        <v>0</v>
      </c>
      <c r="AA12" s="10">
        <v>0</v>
      </c>
      <c r="AB12" s="11">
        <v>1.0398829982575999</v>
      </c>
      <c r="AC12" s="9">
        <v>1.9874038089032002</v>
      </c>
      <c r="AD12" s="9">
        <v>0</v>
      </c>
      <c r="AE12" s="9">
        <v>0</v>
      </c>
      <c r="AF12" s="10">
        <v>0.0145683207419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0.0224105013545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10.5955329224516</v>
      </c>
      <c r="AS12" s="9">
        <v>0</v>
      </c>
      <c r="AT12" s="9">
        <v>0</v>
      </c>
      <c r="AU12" s="10">
        <v>0</v>
      </c>
      <c r="AV12" s="11">
        <v>55.4957966836881</v>
      </c>
      <c r="AW12" s="9">
        <v>999.8625964682788</v>
      </c>
      <c r="AX12" s="9">
        <v>47.9559593811288</v>
      </c>
      <c r="AY12" s="9">
        <v>0</v>
      </c>
      <c r="AZ12" s="10">
        <v>50.85489884534269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23.526079602694598</v>
      </c>
      <c r="BG12" s="9">
        <v>41.3996072005791</v>
      </c>
      <c r="BH12" s="9">
        <v>28.6367431540967</v>
      </c>
      <c r="BI12" s="9">
        <v>0</v>
      </c>
      <c r="BJ12" s="10">
        <v>12.723174096703499</v>
      </c>
      <c r="BK12" s="17">
        <f>SUM(C12:BJ12)</f>
        <v>4488.14710983708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1844.4346726272577</v>
      </c>
      <c r="E13" s="18">
        <f t="shared" si="0"/>
        <v>0</v>
      </c>
      <c r="F13" s="18">
        <f t="shared" si="0"/>
        <v>0</v>
      </c>
      <c r="G13" s="19">
        <f t="shared" si="0"/>
        <v>22.678362989193502</v>
      </c>
      <c r="H13" s="20">
        <f t="shared" si="0"/>
        <v>370.005299160792</v>
      </c>
      <c r="I13" s="18">
        <f t="shared" si="0"/>
        <v>8887.383349635413</v>
      </c>
      <c r="J13" s="18">
        <f t="shared" si="0"/>
        <v>2689.718197905031</v>
      </c>
      <c r="K13" s="18">
        <f t="shared" si="0"/>
        <v>100.33761501641919</v>
      </c>
      <c r="L13" s="19">
        <f t="shared" si="0"/>
        <v>130.9488087048585</v>
      </c>
      <c r="M13" s="20">
        <f t="shared" si="0"/>
        <v>0</v>
      </c>
      <c r="N13" s="18">
        <f t="shared" si="0"/>
        <v>31.189090855903203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65.1493978056294</v>
      </c>
      <c r="S13" s="18">
        <f t="shared" si="0"/>
        <v>693.4123534423493</v>
      </c>
      <c r="T13" s="18">
        <f t="shared" si="0"/>
        <v>434.5881318329667</v>
      </c>
      <c r="U13" s="18">
        <f t="shared" si="0"/>
        <v>0</v>
      </c>
      <c r="V13" s="19">
        <f t="shared" si="0"/>
        <v>37.680875515183395</v>
      </c>
      <c r="W13" s="20">
        <f t="shared" si="0"/>
        <v>0</v>
      </c>
      <c r="X13" s="18">
        <f t="shared" si="0"/>
        <v>12.2534927129999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2.9338173514490995</v>
      </c>
      <c r="AC13" s="18">
        <f t="shared" si="0"/>
        <v>31.1195313240964</v>
      </c>
      <c r="AD13" s="18">
        <f t="shared" si="0"/>
        <v>0</v>
      </c>
      <c r="AE13" s="18">
        <f t="shared" si="0"/>
        <v>0</v>
      </c>
      <c r="AF13" s="19">
        <f t="shared" si="0"/>
        <v>5.867112749418101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0.13812226293280003</v>
      </c>
      <c r="AM13" s="18">
        <f t="shared" si="0"/>
        <v>0.0005343702903</v>
      </c>
      <c r="AN13" s="18">
        <f t="shared" si="0"/>
        <v>0</v>
      </c>
      <c r="AO13" s="18">
        <f t="shared" si="0"/>
        <v>0</v>
      </c>
      <c r="AP13" s="19">
        <f t="shared" si="0"/>
        <v>0.1557216993866</v>
      </c>
      <c r="AQ13" s="20">
        <f t="shared" si="0"/>
        <v>0</v>
      </c>
      <c r="AR13" s="18">
        <f t="shared" si="0"/>
        <v>27.6011133427095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740.4513078466017</v>
      </c>
      <c r="AW13" s="18">
        <f t="shared" si="0"/>
        <v>6899.141616402847</v>
      </c>
      <c r="AX13" s="18">
        <f t="shared" si="0"/>
        <v>595.4770529162244</v>
      </c>
      <c r="AY13" s="18">
        <f t="shared" si="0"/>
        <v>0</v>
      </c>
      <c r="AZ13" s="19">
        <f t="shared" si="0"/>
        <v>731.6047764577372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268.8868796809077</v>
      </c>
      <c r="BG13" s="18">
        <f t="shared" si="0"/>
        <v>432.54982545249374</v>
      </c>
      <c r="BH13" s="18">
        <f t="shared" si="0"/>
        <v>138.408486359482</v>
      </c>
      <c r="BI13" s="18">
        <f t="shared" si="0"/>
        <v>0</v>
      </c>
      <c r="BJ13" s="19">
        <f t="shared" si="0"/>
        <v>178.92346748724472</v>
      </c>
      <c r="BK13" s="32">
        <f t="shared" si="0"/>
        <v>25373.039013907815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11.575992085806302</v>
      </c>
      <c r="E16" s="9">
        <v>0</v>
      </c>
      <c r="F16" s="9">
        <v>0</v>
      </c>
      <c r="G16" s="10">
        <v>0</v>
      </c>
      <c r="H16" s="11">
        <v>5.0139670618052</v>
      </c>
      <c r="I16" s="9">
        <v>129.2347244518702</v>
      </c>
      <c r="J16" s="9">
        <v>1.3239487490967</v>
      </c>
      <c r="K16" s="9">
        <v>0</v>
      </c>
      <c r="L16" s="10">
        <v>6.589890569836901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2.6226416205143</v>
      </c>
      <c r="S16" s="9">
        <v>3.6948478076449005</v>
      </c>
      <c r="T16" s="9">
        <v>2.6783082409032</v>
      </c>
      <c r="U16" s="9">
        <v>0</v>
      </c>
      <c r="V16" s="10">
        <v>3.2057205096112993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64.94310862440749</v>
      </c>
      <c r="AW16" s="9">
        <v>229.56873983957354</v>
      </c>
      <c r="AX16" s="9">
        <v>8.084654569645</v>
      </c>
      <c r="AY16" s="9">
        <v>0</v>
      </c>
      <c r="AZ16" s="10">
        <v>153.54855146047407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7.677245123601299</v>
      </c>
      <c r="BG16" s="9">
        <v>47.36438423819159</v>
      </c>
      <c r="BH16" s="9">
        <v>1.0728748093225</v>
      </c>
      <c r="BI16" s="9">
        <v>0</v>
      </c>
      <c r="BJ16" s="10">
        <v>11.161609605992199</v>
      </c>
      <c r="BK16" s="17">
        <f>SUM(C16:BJ16)</f>
        <v>689.3612093682967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11.575992085806302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5.0139670618052</v>
      </c>
      <c r="I17" s="18">
        <f t="shared" si="1"/>
        <v>129.2347244518702</v>
      </c>
      <c r="J17" s="18">
        <f t="shared" si="1"/>
        <v>1.3239487490967</v>
      </c>
      <c r="K17" s="18">
        <f t="shared" si="1"/>
        <v>0</v>
      </c>
      <c r="L17" s="19">
        <f t="shared" si="1"/>
        <v>6.589890569836901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2.6226416205143</v>
      </c>
      <c r="S17" s="18">
        <f t="shared" si="1"/>
        <v>3.6948478076449005</v>
      </c>
      <c r="T17" s="18">
        <f t="shared" si="1"/>
        <v>2.6783082409032</v>
      </c>
      <c r="U17" s="18">
        <f t="shared" si="1"/>
        <v>0</v>
      </c>
      <c r="V17" s="19">
        <f t="shared" si="1"/>
        <v>3.2057205096112993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64.94310862440749</v>
      </c>
      <c r="AW17" s="18">
        <f t="shared" si="1"/>
        <v>229.56873983957354</v>
      </c>
      <c r="AX17" s="18">
        <f t="shared" si="1"/>
        <v>8.084654569645</v>
      </c>
      <c r="AY17" s="18">
        <f t="shared" si="1"/>
        <v>0</v>
      </c>
      <c r="AZ17" s="19">
        <f t="shared" si="1"/>
        <v>153.54855146047407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7.677245123601299</v>
      </c>
      <c r="BG17" s="18">
        <f t="shared" si="1"/>
        <v>47.36438423819159</v>
      </c>
      <c r="BH17" s="18">
        <f t="shared" si="1"/>
        <v>1.0728748093225</v>
      </c>
      <c r="BI17" s="18">
        <f t="shared" si="1"/>
        <v>0</v>
      </c>
      <c r="BJ17" s="19">
        <f t="shared" si="1"/>
        <v>11.161609605992199</v>
      </c>
      <c r="BK17" s="19">
        <f t="shared" si="1"/>
        <v>689.3612093682967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111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0.0083719581933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</v>
      </c>
      <c r="S20" s="9">
        <v>0</v>
      </c>
      <c r="T20" s="9">
        <v>0</v>
      </c>
      <c r="U20" s="9">
        <v>0</v>
      </c>
      <c r="V20" s="10">
        <v>0.020234367064500002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2.0882670014514</v>
      </c>
      <c r="AW20" s="9">
        <v>2.3762841458707</v>
      </c>
      <c r="AX20" s="9">
        <v>0</v>
      </c>
      <c r="AY20" s="9">
        <v>0</v>
      </c>
      <c r="AZ20" s="10">
        <v>30.375204875032487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</v>
      </c>
      <c r="BG20" s="9">
        <v>1.8085817548707</v>
      </c>
      <c r="BH20" s="9">
        <v>0</v>
      </c>
      <c r="BI20" s="9">
        <v>0</v>
      </c>
      <c r="BJ20" s="10">
        <v>5.454058095772701</v>
      </c>
      <c r="BK20" s="17">
        <f aca="true" t="shared" si="2" ref="BK20:BK95">SUM(C20:BJ20)</f>
        <v>42.13100219825579</v>
      </c>
      <c r="BL20" s="16"/>
      <c r="BM20" s="50"/>
    </row>
    <row r="21" spans="1:65" s="12" customFormat="1" ht="15">
      <c r="A21" s="5"/>
      <c r="B21" s="8" t="s">
        <v>112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0.0122886606451</v>
      </c>
      <c r="I21" s="9">
        <v>0</v>
      </c>
      <c r="J21" s="9">
        <v>0</v>
      </c>
      <c r="K21" s="9">
        <v>0</v>
      </c>
      <c r="L21" s="10">
        <v>0.10435347174149999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0.0086562412258</v>
      </c>
      <c r="S21" s="9">
        <v>0</v>
      </c>
      <c r="T21" s="9">
        <v>0</v>
      </c>
      <c r="U21" s="9">
        <v>0</v>
      </c>
      <c r="V21" s="10">
        <v>0.0536820438708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0.3311719482892</v>
      </c>
      <c r="AW21" s="9">
        <v>30.69278396948259</v>
      </c>
      <c r="AX21" s="9">
        <v>0</v>
      </c>
      <c r="AY21" s="9">
        <v>0</v>
      </c>
      <c r="AZ21" s="10">
        <v>75.3628684366312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0.0987116429346</v>
      </c>
      <c r="BG21" s="9">
        <v>0.9610702781288</v>
      </c>
      <c r="BH21" s="9">
        <v>0</v>
      </c>
      <c r="BI21" s="9">
        <v>0</v>
      </c>
      <c r="BJ21" s="10">
        <v>8.136473237898498</v>
      </c>
      <c r="BK21" s="17">
        <f t="shared" si="2"/>
        <v>115.7620599308481</v>
      </c>
      <c r="BL21" s="16"/>
      <c r="BM21" s="50"/>
    </row>
    <row r="22" spans="1:65" s="12" customFormat="1" ht="15">
      <c r="A22" s="5"/>
      <c r="B22" s="8" t="s">
        <v>113</v>
      </c>
      <c r="C22" s="11">
        <v>0</v>
      </c>
      <c r="D22" s="9">
        <v>6.1701</v>
      </c>
      <c r="E22" s="9">
        <v>0</v>
      </c>
      <c r="F22" s="9">
        <v>0</v>
      </c>
      <c r="G22" s="10">
        <v>0</v>
      </c>
      <c r="H22" s="11">
        <v>0.00308505</v>
      </c>
      <c r="I22" s="9">
        <v>0</v>
      </c>
      <c r="J22" s="9">
        <v>0</v>
      </c>
      <c r="K22" s="9">
        <v>0</v>
      </c>
      <c r="L22" s="10">
        <v>0.05676175858060001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</v>
      </c>
      <c r="S22" s="9">
        <v>0</v>
      </c>
      <c r="T22" s="9">
        <v>0</v>
      </c>
      <c r="U22" s="9">
        <v>0</v>
      </c>
      <c r="V22" s="10">
        <v>0.04195668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3.70206</v>
      </c>
      <c r="AW22" s="9">
        <v>37.29154227172275</v>
      </c>
      <c r="AX22" s="9">
        <v>0</v>
      </c>
      <c r="AY22" s="9">
        <v>0</v>
      </c>
      <c r="AZ22" s="10">
        <v>7.183386800838301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</v>
      </c>
      <c r="BG22" s="9">
        <v>28.9152119621935</v>
      </c>
      <c r="BH22" s="9">
        <v>0</v>
      </c>
      <c r="BI22" s="9">
        <v>0</v>
      </c>
      <c r="BJ22" s="10">
        <v>0.4430220538709</v>
      </c>
      <c r="BK22" s="17">
        <f t="shared" si="2"/>
        <v>83.80712657720605</v>
      </c>
      <c r="BL22" s="16"/>
      <c r="BM22" s="50"/>
    </row>
    <row r="23" spans="1:65" s="12" customFormat="1" ht="15">
      <c r="A23" s="5"/>
      <c r="B23" s="8" t="s">
        <v>114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0.10095847741910001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0.007295607483799999</v>
      </c>
      <c r="AW23" s="9">
        <v>3.5653650963281627</v>
      </c>
      <c r="AX23" s="9">
        <v>0</v>
      </c>
      <c r="AY23" s="9">
        <v>0</v>
      </c>
      <c r="AZ23" s="10">
        <v>9.106702355707197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0.13981289322560003</v>
      </c>
      <c r="BG23" s="9">
        <v>6.009356997257999</v>
      </c>
      <c r="BH23" s="9">
        <v>0</v>
      </c>
      <c r="BI23" s="9">
        <v>0</v>
      </c>
      <c r="BJ23" s="10">
        <v>2.7538819405801003</v>
      </c>
      <c r="BK23" s="17">
        <f t="shared" si="2"/>
        <v>21.68337336800196</v>
      </c>
      <c r="BL23" s="16"/>
      <c r="BM23" s="50"/>
    </row>
    <row r="24" spans="1:65" s="12" customFormat="1" ht="15">
      <c r="A24" s="5"/>
      <c r="B24" s="8" t="s">
        <v>115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0.0030685588709</v>
      </c>
      <c r="I24" s="9">
        <v>0</v>
      </c>
      <c r="J24" s="9">
        <v>0</v>
      </c>
      <c r="K24" s="9">
        <v>0</v>
      </c>
      <c r="L24" s="10">
        <v>0.35688845587039997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0.0041720420645</v>
      </c>
      <c r="S24" s="9">
        <v>0.1979786596128</v>
      </c>
      <c r="T24" s="9">
        <v>0</v>
      </c>
      <c r="U24" s="9">
        <v>0</v>
      </c>
      <c r="V24" s="10">
        <v>0.0099579313868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0.10037318138620001</v>
      </c>
      <c r="AW24" s="9">
        <v>18.021528127949345</v>
      </c>
      <c r="AX24" s="9">
        <v>0.6137117741935</v>
      </c>
      <c r="AY24" s="9">
        <v>0</v>
      </c>
      <c r="AZ24" s="10">
        <v>23.495609210508796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0.18541208283729999</v>
      </c>
      <c r="BG24" s="9">
        <v>11.699671632548002</v>
      </c>
      <c r="BH24" s="9">
        <v>0</v>
      </c>
      <c r="BI24" s="9">
        <v>0</v>
      </c>
      <c r="BJ24" s="10">
        <v>7.828342574124</v>
      </c>
      <c r="BK24" s="17">
        <f t="shared" si="2"/>
        <v>62.516714231352545</v>
      </c>
      <c r="BL24" s="16"/>
      <c r="BM24" s="50"/>
    </row>
    <row r="25" spans="1:65" s="12" customFormat="1" ht="15">
      <c r="A25" s="5"/>
      <c r="B25" s="8" t="s">
        <v>116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</v>
      </c>
      <c r="I25" s="9">
        <v>0</v>
      </c>
      <c r="J25" s="9">
        <v>0</v>
      </c>
      <c r="K25" s="9">
        <v>0</v>
      </c>
      <c r="L25" s="10">
        <v>0.1270957723544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0.0031869870967</v>
      </c>
      <c r="S25" s="9">
        <v>0</v>
      </c>
      <c r="T25" s="9">
        <v>0</v>
      </c>
      <c r="U25" s="9">
        <v>0</v>
      </c>
      <c r="V25" s="10">
        <v>0.04619289680620001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0.9918749626446</v>
      </c>
      <c r="AW25" s="9">
        <v>5.147736503187746</v>
      </c>
      <c r="AX25" s="9">
        <v>0</v>
      </c>
      <c r="AY25" s="9">
        <v>0</v>
      </c>
      <c r="AZ25" s="10">
        <v>50.3463085790921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0.013632237548300001</v>
      </c>
      <c r="BG25" s="9">
        <v>0.3107193548387</v>
      </c>
      <c r="BH25" s="9">
        <v>0</v>
      </c>
      <c r="BI25" s="9">
        <v>0</v>
      </c>
      <c r="BJ25" s="10">
        <v>6.406994102837399</v>
      </c>
      <c r="BK25" s="17">
        <f t="shared" si="2"/>
        <v>63.393741396406156</v>
      </c>
      <c r="BL25" s="16"/>
      <c r="BM25" s="50"/>
    </row>
    <row r="26" spans="1:65" s="12" customFormat="1" ht="15">
      <c r="A26" s="5"/>
      <c r="B26" s="8" t="s">
        <v>117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0.0527281535482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0.0858365290322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1.2262361290322</v>
      </c>
      <c r="AW26" s="9">
        <v>62.533789690291556</v>
      </c>
      <c r="AX26" s="9">
        <v>0</v>
      </c>
      <c r="AY26" s="9">
        <v>0</v>
      </c>
      <c r="AZ26" s="10">
        <v>41.388838037902296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</v>
      </c>
      <c r="BG26" s="9">
        <v>61.311806451612696</v>
      </c>
      <c r="BH26" s="9">
        <v>0</v>
      </c>
      <c r="BI26" s="9">
        <v>0</v>
      </c>
      <c r="BJ26" s="10">
        <v>0.0631511606451</v>
      </c>
      <c r="BK26" s="17">
        <f t="shared" si="2"/>
        <v>166.66238615206427</v>
      </c>
      <c r="BL26" s="16"/>
      <c r="BM26" s="50"/>
    </row>
    <row r="27" spans="1:65" s="12" customFormat="1" ht="15">
      <c r="A27" s="5"/>
      <c r="B27" s="8" t="s">
        <v>118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</v>
      </c>
      <c r="I27" s="9">
        <v>0</v>
      </c>
      <c r="J27" s="9">
        <v>0</v>
      </c>
      <c r="K27" s="9">
        <v>0</v>
      </c>
      <c r="L27" s="10">
        <v>1.9104843069672999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</v>
      </c>
      <c r="S27" s="9">
        <v>0</v>
      </c>
      <c r="T27" s="9">
        <v>0</v>
      </c>
      <c r="U27" s="9">
        <v>0</v>
      </c>
      <c r="V27" s="10">
        <v>0.000600678387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</v>
      </c>
      <c r="AW27" s="9">
        <v>12.19820554120438</v>
      </c>
      <c r="AX27" s="9">
        <v>0</v>
      </c>
      <c r="AY27" s="9">
        <v>0</v>
      </c>
      <c r="AZ27" s="10">
        <v>4.5666297878052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</v>
      </c>
      <c r="BG27" s="9">
        <v>6.0218008306451</v>
      </c>
      <c r="BH27" s="9">
        <v>0</v>
      </c>
      <c r="BI27" s="9">
        <v>0</v>
      </c>
      <c r="BJ27" s="10">
        <v>0.1941089806447</v>
      </c>
      <c r="BK27" s="17">
        <f t="shared" si="2"/>
        <v>24.891830125653676</v>
      </c>
      <c r="BL27" s="16"/>
      <c r="BM27" s="50"/>
    </row>
    <row r="28" spans="1:65" s="12" customFormat="1" ht="15">
      <c r="A28" s="5"/>
      <c r="B28" s="8" t="s">
        <v>119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0.0006053656451</v>
      </c>
      <c r="I28" s="9">
        <v>0</v>
      </c>
      <c r="J28" s="9">
        <v>0</v>
      </c>
      <c r="K28" s="9">
        <v>0</v>
      </c>
      <c r="L28" s="10">
        <v>0.24664834041900002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0.0006053656451</v>
      </c>
      <c r="S28" s="9">
        <v>0</v>
      </c>
      <c r="T28" s="9">
        <v>0</v>
      </c>
      <c r="U28" s="9">
        <v>0</v>
      </c>
      <c r="V28" s="10">
        <v>0.0015739506773000001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0.0412176772248</v>
      </c>
      <c r="AW28" s="9">
        <v>5.8235259400637975</v>
      </c>
      <c r="AX28" s="9">
        <v>0</v>
      </c>
      <c r="AY28" s="9">
        <v>0</v>
      </c>
      <c r="AZ28" s="10">
        <v>34.0025132526732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0.0191777634514</v>
      </c>
      <c r="BG28" s="9">
        <v>0.24214625806450002</v>
      </c>
      <c r="BH28" s="9">
        <v>0</v>
      </c>
      <c r="BI28" s="9">
        <v>0</v>
      </c>
      <c r="BJ28" s="10">
        <v>2.5829995237728</v>
      </c>
      <c r="BK28" s="17">
        <f t="shared" si="2"/>
        <v>42.96101343763699</v>
      </c>
      <c r="BL28" s="16"/>
      <c r="BM28" s="50"/>
    </row>
    <row r="29" spans="1:65" s="12" customFormat="1" ht="15">
      <c r="A29" s="5"/>
      <c r="B29" s="8" t="s">
        <v>120</v>
      </c>
      <c r="C29" s="11">
        <v>0</v>
      </c>
      <c r="D29" s="9">
        <v>5.190935483870899</v>
      </c>
      <c r="E29" s="9">
        <v>0</v>
      </c>
      <c r="F29" s="9">
        <v>0</v>
      </c>
      <c r="G29" s="10">
        <v>0</v>
      </c>
      <c r="H29" s="11">
        <v>0.00059913</v>
      </c>
      <c r="I29" s="9">
        <v>0</v>
      </c>
      <c r="J29" s="9">
        <v>0</v>
      </c>
      <c r="K29" s="9">
        <v>0</v>
      </c>
      <c r="L29" s="10">
        <v>0.6918730372257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0.00059913</v>
      </c>
      <c r="S29" s="9">
        <v>0</v>
      </c>
      <c r="T29" s="9">
        <v>0</v>
      </c>
      <c r="U29" s="9">
        <v>0</v>
      </c>
      <c r="V29" s="10">
        <v>0.00299565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0.0195311806449</v>
      </c>
      <c r="AW29" s="9">
        <v>1.4977998548178966</v>
      </c>
      <c r="AX29" s="9">
        <v>0</v>
      </c>
      <c r="AY29" s="9">
        <v>0</v>
      </c>
      <c r="AZ29" s="10">
        <v>11.212256170870203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0.0154035785805</v>
      </c>
      <c r="BG29" s="9">
        <v>4.493475</v>
      </c>
      <c r="BH29" s="9">
        <v>0</v>
      </c>
      <c r="BI29" s="9">
        <v>0</v>
      </c>
      <c r="BJ29" s="10">
        <v>0.9884667012901001</v>
      </c>
      <c r="BK29" s="17">
        <f t="shared" si="2"/>
        <v>24.1139349173002</v>
      </c>
      <c r="BL29" s="16"/>
      <c r="BM29" s="50"/>
    </row>
    <row r="30" spans="1:65" s="12" customFormat="1" ht="15">
      <c r="A30" s="5"/>
      <c r="B30" s="8" t="s">
        <v>121</v>
      </c>
      <c r="C30" s="11">
        <v>0</v>
      </c>
      <c r="D30" s="9">
        <v>6.4318346774193</v>
      </c>
      <c r="E30" s="9">
        <v>0</v>
      </c>
      <c r="F30" s="9">
        <v>0</v>
      </c>
      <c r="G30" s="10">
        <v>0</v>
      </c>
      <c r="H30" s="11">
        <v>0.0179918758064</v>
      </c>
      <c r="I30" s="9">
        <v>6.5970211290320995</v>
      </c>
      <c r="J30" s="9">
        <v>0</v>
      </c>
      <c r="K30" s="9">
        <v>0</v>
      </c>
      <c r="L30" s="10">
        <v>0.09243288061270001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0</v>
      </c>
      <c r="T30" s="9">
        <v>0</v>
      </c>
      <c r="U30" s="9">
        <v>0</v>
      </c>
      <c r="V30" s="10">
        <v>0.0033584834837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0.017368157612699997</v>
      </c>
      <c r="AW30" s="9">
        <v>14.093070662401306</v>
      </c>
      <c r="AX30" s="9">
        <v>0</v>
      </c>
      <c r="AY30" s="9">
        <v>0</v>
      </c>
      <c r="AZ30" s="10">
        <v>1.0104065464507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0.0070263854837</v>
      </c>
      <c r="BG30" s="9">
        <v>1.1994463925806</v>
      </c>
      <c r="BH30" s="9">
        <v>0</v>
      </c>
      <c r="BI30" s="9">
        <v>0</v>
      </c>
      <c r="BJ30" s="10">
        <v>0.1301292404836</v>
      </c>
      <c r="BK30" s="17">
        <f t="shared" si="2"/>
        <v>29.600086431366805</v>
      </c>
      <c r="BL30" s="16"/>
      <c r="BM30" s="50"/>
    </row>
    <row r="31" spans="1:65" s="12" customFormat="1" ht="15">
      <c r="A31" s="5"/>
      <c r="B31" s="8" t="s">
        <v>122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</v>
      </c>
      <c r="I31" s="9">
        <v>5.9105419354838</v>
      </c>
      <c r="J31" s="9">
        <v>0</v>
      </c>
      <c r="K31" s="9">
        <v>0</v>
      </c>
      <c r="L31" s="10">
        <v>28.612012972128603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0.0005910541935</v>
      </c>
      <c r="S31" s="9">
        <v>5.9788678002579</v>
      </c>
      <c r="T31" s="9">
        <v>0</v>
      </c>
      <c r="U31" s="9">
        <v>0</v>
      </c>
      <c r="V31" s="10">
        <v>0.1881539047415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0.29651871993449996</v>
      </c>
      <c r="AW31" s="9">
        <v>37.28059916350362</v>
      </c>
      <c r="AX31" s="9">
        <v>0</v>
      </c>
      <c r="AY31" s="9">
        <v>0</v>
      </c>
      <c r="AZ31" s="10">
        <v>93.4386852824086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0.0562735380961</v>
      </c>
      <c r="BG31" s="9">
        <v>1.4635185229354</v>
      </c>
      <c r="BH31" s="9">
        <v>0</v>
      </c>
      <c r="BI31" s="9">
        <v>0</v>
      </c>
      <c r="BJ31" s="10">
        <v>7.5534040232868</v>
      </c>
      <c r="BK31" s="17">
        <f t="shared" si="2"/>
        <v>180.7791669169703</v>
      </c>
      <c r="BL31" s="16"/>
      <c r="BM31" s="50"/>
    </row>
    <row r="32" spans="1:65" s="12" customFormat="1" ht="15">
      <c r="A32" s="5"/>
      <c r="B32" s="8" t="s">
        <v>123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0.0057786419354</v>
      </c>
      <c r="I32" s="9">
        <v>28.8932096774193</v>
      </c>
      <c r="J32" s="9">
        <v>0</v>
      </c>
      <c r="K32" s="9">
        <v>0</v>
      </c>
      <c r="L32" s="10">
        <v>7.961581713031899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0</v>
      </c>
      <c r="T32" s="9">
        <v>0</v>
      </c>
      <c r="U32" s="9">
        <v>0</v>
      </c>
      <c r="V32" s="10">
        <v>0.011210565354799999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0.0056581896451</v>
      </c>
      <c r="AW32" s="9">
        <v>36.6049400680785</v>
      </c>
      <c r="AX32" s="9">
        <v>0</v>
      </c>
      <c r="AY32" s="9">
        <v>0</v>
      </c>
      <c r="AZ32" s="10">
        <v>12.8285014891599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0.0057736629032</v>
      </c>
      <c r="BG32" s="9">
        <v>28.868314516129</v>
      </c>
      <c r="BH32" s="9">
        <v>0</v>
      </c>
      <c r="BI32" s="9">
        <v>0</v>
      </c>
      <c r="BJ32" s="10">
        <v>5.3176036677091005</v>
      </c>
      <c r="BK32" s="17">
        <f t="shared" si="2"/>
        <v>120.5025721913662</v>
      </c>
      <c r="BL32" s="16"/>
      <c r="BM32" s="50"/>
    </row>
    <row r="33" spans="1:65" s="12" customFormat="1" ht="15">
      <c r="A33" s="5"/>
      <c r="B33" s="8" t="s">
        <v>124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0.055998287741800004</v>
      </c>
      <c r="I33" s="9">
        <v>17.3190580645161</v>
      </c>
      <c r="J33" s="9">
        <v>0</v>
      </c>
      <c r="K33" s="9">
        <v>0</v>
      </c>
      <c r="L33" s="10">
        <v>5.857189977032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0.0209371259353</v>
      </c>
      <c r="S33" s="9">
        <v>0.0577301935483</v>
      </c>
      <c r="T33" s="9">
        <v>0</v>
      </c>
      <c r="U33" s="9">
        <v>0</v>
      </c>
      <c r="V33" s="10">
        <v>0.1795409019352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0.8281470056756</v>
      </c>
      <c r="AW33" s="9">
        <v>5.9369424221836695</v>
      </c>
      <c r="AX33" s="9">
        <v>0</v>
      </c>
      <c r="AY33" s="9">
        <v>0</v>
      </c>
      <c r="AZ33" s="10">
        <v>36.4182648363513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0.1144044901607</v>
      </c>
      <c r="BG33" s="9">
        <v>0.0851509239031</v>
      </c>
      <c r="BH33" s="9">
        <v>0</v>
      </c>
      <c r="BI33" s="9">
        <v>0</v>
      </c>
      <c r="BJ33" s="10">
        <v>2.3796692773536003</v>
      </c>
      <c r="BK33" s="17">
        <f t="shared" si="2"/>
        <v>69.25303350633666</v>
      </c>
      <c r="BL33" s="16"/>
      <c r="BM33" s="50"/>
    </row>
    <row r="34" spans="1:65" s="12" customFormat="1" ht="15">
      <c r="A34" s="5"/>
      <c r="B34" s="8" t="s">
        <v>125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0.0510544193548</v>
      </c>
      <c r="I34" s="9">
        <v>13.767483870967702</v>
      </c>
      <c r="J34" s="9">
        <v>0</v>
      </c>
      <c r="K34" s="9">
        <v>0</v>
      </c>
      <c r="L34" s="10">
        <v>0.2970350215482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</v>
      </c>
      <c r="S34" s="9">
        <v>5.8523279354838</v>
      </c>
      <c r="T34" s="9">
        <v>0</v>
      </c>
      <c r="U34" s="9">
        <v>0</v>
      </c>
      <c r="V34" s="10">
        <v>0.0714761870966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5.278522144578502</v>
      </c>
      <c r="AW34" s="9">
        <v>6.860903981299127</v>
      </c>
      <c r="AX34" s="9">
        <v>0</v>
      </c>
      <c r="AY34" s="9">
        <v>0</v>
      </c>
      <c r="AZ34" s="10">
        <v>20.433562751740094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0.2492008429673</v>
      </c>
      <c r="BG34" s="9">
        <v>7.4337103225806</v>
      </c>
      <c r="BH34" s="9">
        <v>0</v>
      </c>
      <c r="BI34" s="9">
        <v>0</v>
      </c>
      <c r="BJ34" s="10">
        <v>0.8964978516447</v>
      </c>
      <c r="BK34" s="17">
        <f t="shared" si="2"/>
        <v>61.19177532926143</v>
      </c>
      <c r="BL34" s="16"/>
      <c r="BM34" s="50"/>
    </row>
    <row r="35" spans="1:65" s="12" customFormat="1" ht="15">
      <c r="A35" s="5"/>
      <c r="B35" s="8" t="s">
        <v>126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1.3585300773544</v>
      </c>
      <c r="I35" s="9">
        <v>7.1173421419352</v>
      </c>
      <c r="J35" s="9">
        <v>0</v>
      </c>
      <c r="K35" s="9">
        <v>0</v>
      </c>
      <c r="L35" s="10">
        <v>1.7902323639992002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0.6015964456120999</v>
      </c>
      <c r="S35" s="9">
        <v>12.2329318064514</v>
      </c>
      <c r="T35" s="9">
        <v>0.11706154838700002</v>
      </c>
      <c r="U35" s="9">
        <v>0</v>
      </c>
      <c r="V35" s="10">
        <v>3.4105084184183996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35.735488726700396</v>
      </c>
      <c r="AW35" s="9">
        <v>66.42325228648959</v>
      </c>
      <c r="AX35" s="9">
        <v>0</v>
      </c>
      <c r="AY35" s="9">
        <v>0</v>
      </c>
      <c r="AZ35" s="10">
        <v>42.62155083783149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7.3443833577686</v>
      </c>
      <c r="BG35" s="9">
        <v>5.1934730194188</v>
      </c>
      <c r="BH35" s="9">
        <v>0</v>
      </c>
      <c r="BI35" s="9">
        <v>0</v>
      </c>
      <c r="BJ35" s="10">
        <v>8.205001891738101</v>
      </c>
      <c r="BK35" s="17">
        <f t="shared" si="2"/>
        <v>192.15135292210468</v>
      </c>
      <c r="BL35" s="16"/>
      <c r="BM35" s="50"/>
    </row>
    <row r="36" spans="1:65" s="12" customFormat="1" ht="15">
      <c r="A36" s="5"/>
      <c r="B36" s="8" t="s">
        <v>127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1.2799253679032</v>
      </c>
      <c r="I36" s="9">
        <v>19.676630761709603</v>
      </c>
      <c r="J36" s="9">
        <v>0</v>
      </c>
      <c r="K36" s="9">
        <v>0</v>
      </c>
      <c r="L36" s="10">
        <v>7.4534006113548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1.069374791</v>
      </c>
      <c r="S36" s="9">
        <v>0.577745</v>
      </c>
      <c r="T36" s="9">
        <v>0</v>
      </c>
      <c r="U36" s="9">
        <v>0</v>
      </c>
      <c r="V36" s="10">
        <v>2.9888123409675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0.0150070029032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0.0461753935483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12.429346708126397</v>
      </c>
      <c r="AW36" s="9">
        <v>56.893322830109355</v>
      </c>
      <c r="AX36" s="9">
        <v>0</v>
      </c>
      <c r="AY36" s="9">
        <v>0</v>
      </c>
      <c r="AZ36" s="10">
        <v>47.71755736960991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1.6895189739669</v>
      </c>
      <c r="BG36" s="9">
        <v>49.421722181322096</v>
      </c>
      <c r="BH36" s="9">
        <v>0</v>
      </c>
      <c r="BI36" s="9">
        <v>0</v>
      </c>
      <c r="BJ36" s="10">
        <v>14.0501240251919</v>
      </c>
      <c r="BK36" s="17">
        <f t="shared" si="2"/>
        <v>215.30866335771316</v>
      </c>
      <c r="BL36" s="16"/>
      <c r="BM36" s="50"/>
    </row>
    <row r="37" spans="1:65" s="12" customFormat="1" ht="15">
      <c r="A37" s="5"/>
      <c r="B37" s="8" t="s">
        <v>128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0.6326715948062</v>
      </c>
      <c r="I37" s="9">
        <v>61.5968137988385</v>
      </c>
      <c r="J37" s="9">
        <v>0</v>
      </c>
      <c r="K37" s="9">
        <v>0</v>
      </c>
      <c r="L37" s="10">
        <v>6.1149280056449005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2.8300058848383998</v>
      </c>
      <c r="S37" s="9">
        <v>13.5008666420967</v>
      </c>
      <c r="T37" s="9">
        <v>0</v>
      </c>
      <c r="U37" s="9">
        <v>0</v>
      </c>
      <c r="V37" s="10">
        <v>1.6402819101608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0.046193883870899996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11.1718958477712</v>
      </c>
      <c r="AW37" s="9">
        <v>28.00594238020733</v>
      </c>
      <c r="AX37" s="9">
        <v>0</v>
      </c>
      <c r="AY37" s="9">
        <v>0</v>
      </c>
      <c r="AZ37" s="10">
        <v>36.386891682286986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1.4822956478055</v>
      </c>
      <c r="BG37" s="9">
        <v>19.0435580148386</v>
      </c>
      <c r="BH37" s="9">
        <v>0</v>
      </c>
      <c r="BI37" s="9">
        <v>0</v>
      </c>
      <c r="BJ37" s="10">
        <v>31.980149275740903</v>
      </c>
      <c r="BK37" s="17">
        <f t="shared" si="2"/>
        <v>214.4324945689069</v>
      </c>
      <c r="BL37" s="16"/>
      <c r="BM37" s="50"/>
    </row>
    <row r="38" spans="1:65" s="12" customFormat="1" ht="15">
      <c r="A38" s="5"/>
      <c r="B38" s="8" t="s">
        <v>129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0.2305656774192</v>
      </c>
      <c r="I38" s="9">
        <v>11.5859252903225</v>
      </c>
      <c r="J38" s="9">
        <v>0</v>
      </c>
      <c r="K38" s="9">
        <v>0</v>
      </c>
      <c r="L38" s="10">
        <v>0.9679054058382999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0.03964011693529999</v>
      </c>
      <c r="S38" s="9">
        <v>0</v>
      </c>
      <c r="T38" s="9">
        <v>0</v>
      </c>
      <c r="U38" s="9">
        <v>0</v>
      </c>
      <c r="V38" s="10">
        <v>0.6488791346446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36.4173655251873</v>
      </c>
      <c r="AW38" s="9">
        <v>8.509946580819616</v>
      </c>
      <c r="AX38" s="9">
        <v>0</v>
      </c>
      <c r="AY38" s="9">
        <v>0</v>
      </c>
      <c r="AZ38" s="10">
        <v>36.80792920935039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6.3108036400613</v>
      </c>
      <c r="BG38" s="9">
        <v>1.0917884193546</v>
      </c>
      <c r="BH38" s="9">
        <v>0</v>
      </c>
      <c r="BI38" s="9">
        <v>0</v>
      </c>
      <c r="BJ38" s="10">
        <v>4.4325184514498</v>
      </c>
      <c r="BK38" s="17">
        <f t="shared" si="2"/>
        <v>107.04326745138289</v>
      </c>
      <c r="BL38" s="16"/>
      <c r="BM38" s="50"/>
    </row>
    <row r="39" spans="1:65" s="12" customFormat="1" ht="15">
      <c r="A39" s="5"/>
      <c r="B39" s="8" t="s">
        <v>130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0.21603612612860001</v>
      </c>
      <c r="I39" s="9">
        <v>26.277794035483698</v>
      </c>
      <c r="J39" s="9">
        <v>0</v>
      </c>
      <c r="K39" s="9">
        <v>0</v>
      </c>
      <c r="L39" s="10">
        <v>0.42026476483850006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0.0115812225806</v>
      </c>
      <c r="S39" s="9">
        <v>0</v>
      </c>
      <c r="T39" s="9">
        <v>0</v>
      </c>
      <c r="U39" s="9">
        <v>0</v>
      </c>
      <c r="V39" s="10">
        <v>0.0386593427095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13.0038772569325</v>
      </c>
      <c r="AW39" s="9">
        <v>3.645320728267778</v>
      </c>
      <c r="AX39" s="9">
        <v>0</v>
      </c>
      <c r="AY39" s="9">
        <v>0</v>
      </c>
      <c r="AZ39" s="10">
        <v>4.2307861310626995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2.7646355641604003</v>
      </c>
      <c r="BG39" s="9">
        <v>0</v>
      </c>
      <c r="BH39" s="9">
        <v>0</v>
      </c>
      <c r="BI39" s="9">
        <v>0</v>
      </c>
      <c r="BJ39" s="10">
        <v>0.2928498121605</v>
      </c>
      <c r="BK39" s="17">
        <f t="shared" si="2"/>
        <v>50.90180498432477</v>
      </c>
      <c r="BL39" s="16"/>
      <c r="BM39" s="50"/>
    </row>
    <row r="40" spans="1:65" s="12" customFormat="1" ht="15">
      <c r="A40" s="5"/>
      <c r="B40" s="8" t="s">
        <v>131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0.2964121481931</v>
      </c>
      <c r="I40" s="9">
        <v>0.6182159131935</v>
      </c>
      <c r="J40" s="9">
        <v>0</v>
      </c>
      <c r="K40" s="9">
        <v>0</v>
      </c>
      <c r="L40" s="10">
        <v>0.2244200604191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0.0099004802902</v>
      </c>
      <c r="S40" s="9">
        <v>0.07200467406450001</v>
      </c>
      <c r="T40" s="9">
        <v>0</v>
      </c>
      <c r="U40" s="9">
        <v>0</v>
      </c>
      <c r="V40" s="10">
        <v>0.1467730049673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0.022560499129</v>
      </c>
      <c r="AC40" s="9">
        <v>0</v>
      </c>
      <c r="AD40" s="9">
        <v>0</v>
      </c>
      <c r="AE40" s="9">
        <v>0</v>
      </c>
      <c r="AF40" s="10">
        <v>0.008542014838699999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0.9219343979990999</v>
      </c>
      <c r="AW40" s="9">
        <v>0.8446339571338212</v>
      </c>
      <c r="AX40" s="9">
        <v>0</v>
      </c>
      <c r="AY40" s="9">
        <v>0</v>
      </c>
      <c r="AZ40" s="10">
        <v>7.786206906126199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0.35074979225659997</v>
      </c>
      <c r="BG40" s="9">
        <v>0.6721266794193</v>
      </c>
      <c r="BH40" s="9">
        <v>0</v>
      </c>
      <c r="BI40" s="9">
        <v>0</v>
      </c>
      <c r="BJ40" s="10">
        <v>0.8668643752561999</v>
      </c>
      <c r="BK40" s="17">
        <f t="shared" si="2"/>
        <v>12.841344903286618</v>
      </c>
      <c r="BL40" s="16"/>
      <c r="BM40" s="50"/>
    </row>
    <row r="41" spans="1:65" s="12" customFormat="1" ht="15">
      <c r="A41" s="5"/>
      <c r="B41" s="8" t="s">
        <v>132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0.41424004519330004</v>
      </c>
      <c r="I41" s="9">
        <v>0</v>
      </c>
      <c r="J41" s="9">
        <v>0</v>
      </c>
      <c r="K41" s="9">
        <v>0</v>
      </c>
      <c r="L41" s="10">
        <v>0.40225397048359995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1.1781117367740999</v>
      </c>
      <c r="S41" s="9">
        <v>0</v>
      </c>
      <c r="T41" s="9">
        <v>0</v>
      </c>
      <c r="U41" s="9">
        <v>0</v>
      </c>
      <c r="V41" s="10">
        <v>0.11770758909660001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14.704754984414702</v>
      </c>
      <c r="AW41" s="9">
        <v>20.292269575885882</v>
      </c>
      <c r="AX41" s="9">
        <v>0</v>
      </c>
      <c r="AY41" s="9">
        <v>0</v>
      </c>
      <c r="AZ41" s="10">
        <v>10.875882278351801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2.9590523742879</v>
      </c>
      <c r="BG41" s="9">
        <v>0.05833672580640001</v>
      </c>
      <c r="BH41" s="9">
        <v>0</v>
      </c>
      <c r="BI41" s="9">
        <v>0</v>
      </c>
      <c r="BJ41" s="10">
        <v>1.7806955287084998</v>
      </c>
      <c r="BK41" s="17">
        <f t="shared" si="2"/>
        <v>52.783304809002786</v>
      </c>
      <c r="BL41" s="16"/>
      <c r="BM41" s="50"/>
    </row>
    <row r="42" spans="1:65" s="12" customFormat="1" ht="15">
      <c r="A42" s="5"/>
      <c r="B42" s="8" t="s">
        <v>133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37.270853680516005</v>
      </c>
      <c r="I42" s="9">
        <v>11.8199548387096</v>
      </c>
      <c r="J42" s="9">
        <v>0</v>
      </c>
      <c r="K42" s="9">
        <v>0</v>
      </c>
      <c r="L42" s="10">
        <v>0.0981056251611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</v>
      </c>
      <c r="S42" s="9">
        <v>0</v>
      </c>
      <c r="T42" s="9">
        <v>0</v>
      </c>
      <c r="U42" s="9">
        <v>0</v>
      </c>
      <c r="V42" s="10">
        <v>0.0183209299999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0.4737505240963079</v>
      </c>
      <c r="AW42" s="9">
        <v>0</v>
      </c>
      <c r="AX42" s="9">
        <v>0</v>
      </c>
      <c r="AY42" s="9">
        <v>0</v>
      </c>
      <c r="AZ42" s="10">
        <v>0.3088012290318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0.020001361612799997</v>
      </c>
      <c r="BG42" s="9">
        <v>0</v>
      </c>
      <c r="BH42" s="9">
        <v>0</v>
      </c>
      <c r="BI42" s="9">
        <v>0</v>
      </c>
      <c r="BJ42" s="10">
        <v>0.0200367209676</v>
      </c>
      <c r="BK42" s="17">
        <f t="shared" si="2"/>
        <v>50.029824910095115</v>
      </c>
      <c r="BL42" s="16"/>
      <c r="BM42" s="50"/>
    </row>
    <row r="43" spans="1:65" s="12" customFormat="1" ht="15">
      <c r="A43" s="5"/>
      <c r="B43" s="8" t="s">
        <v>134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0.025110530870699997</v>
      </c>
      <c r="I43" s="9">
        <v>0</v>
      </c>
      <c r="J43" s="9">
        <v>0</v>
      </c>
      <c r="K43" s="9">
        <v>0</v>
      </c>
      <c r="L43" s="10">
        <v>12.068456132451201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0.0663155180967</v>
      </c>
      <c r="S43" s="9">
        <v>0</v>
      </c>
      <c r="T43" s="9">
        <v>0</v>
      </c>
      <c r="U43" s="9">
        <v>0</v>
      </c>
      <c r="V43" s="10">
        <v>1.9772001939672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0.11517032258059999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37.7796873932843</v>
      </c>
      <c r="AW43" s="9">
        <v>27.359266702501685</v>
      </c>
      <c r="AX43" s="9">
        <v>0</v>
      </c>
      <c r="AY43" s="9">
        <v>0</v>
      </c>
      <c r="AZ43" s="10">
        <v>35.4175876751245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4.1232457586754006</v>
      </c>
      <c r="BG43" s="9">
        <v>7.1172586689999005</v>
      </c>
      <c r="BH43" s="9">
        <v>0</v>
      </c>
      <c r="BI43" s="9">
        <v>0</v>
      </c>
      <c r="BJ43" s="10">
        <v>9.0859824208367</v>
      </c>
      <c r="BK43" s="17">
        <f t="shared" si="2"/>
        <v>135.1352813173889</v>
      </c>
      <c r="BL43" s="16"/>
      <c r="BM43" s="50"/>
    </row>
    <row r="44" spans="1:65" s="12" customFormat="1" ht="15">
      <c r="A44" s="5"/>
      <c r="B44" s="8" t="s">
        <v>135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0.244232439161</v>
      </c>
      <c r="I44" s="9">
        <v>0</v>
      </c>
      <c r="J44" s="9">
        <v>0</v>
      </c>
      <c r="K44" s="9">
        <v>0</v>
      </c>
      <c r="L44" s="10">
        <v>0.9093182362256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0.0647118191288</v>
      </c>
      <c r="S44" s="9">
        <v>0</v>
      </c>
      <c r="T44" s="9">
        <v>0</v>
      </c>
      <c r="U44" s="9">
        <v>0</v>
      </c>
      <c r="V44" s="10">
        <v>0.0786987909675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0.1149970967741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34.01328722034889</v>
      </c>
      <c r="AW44" s="9">
        <v>6.191969794826125</v>
      </c>
      <c r="AX44" s="9">
        <v>0</v>
      </c>
      <c r="AY44" s="9">
        <v>0</v>
      </c>
      <c r="AZ44" s="10">
        <v>20.223583701157406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1.046858965676</v>
      </c>
      <c r="BG44" s="9">
        <v>3.5132324333547</v>
      </c>
      <c r="BH44" s="9">
        <v>0</v>
      </c>
      <c r="BI44" s="9">
        <v>0</v>
      </c>
      <c r="BJ44" s="10">
        <v>0.3506153970963</v>
      </c>
      <c r="BK44" s="17">
        <f t="shared" si="2"/>
        <v>66.75150589471643</v>
      </c>
      <c r="BL44" s="16"/>
      <c r="BM44" s="50"/>
    </row>
    <row r="45" spans="1:65" s="12" customFormat="1" ht="15">
      <c r="A45" s="5"/>
      <c r="B45" s="8" t="s">
        <v>136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82.73238609416109</v>
      </c>
      <c r="I45" s="9">
        <v>22.196611183161103</v>
      </c>
      <c r="J45" s="9">
        <v>0</v>
      </c>
      <c r="K45" s="9">
        <v>0</v>
      </c>
      <c r="L45" s="10">
        <v>14.1611497551288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0.7858615649028001</v>
      </c>
      <c r="S45" s="9">
        <v>93.95252744845149</v>
      </c>
      <c r="T45" s="9">
        <v>0</v>
      </c>
      <c r="U45" s="9">
        <v>0</v>
      </c>
      <c r="V45" s="10">
        <v>2.7313957878380997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0.0864209032258</v>
      </c>
      <c r="AC45" s="9">
        <v>0</v>
      </c>
      <c r="AD45" s="9">
        <v>0</v>
      </c>
      <c r="AE45" s="9">
        <v>0</v>
      </c>
      <c r="AF45" s="10">
        <v>0.403297548387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0.0403297548387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10.4566427112883</v>
      </c>
      <c r="AW45" s="9">
        <v>92.11659207110266</v>
      </c>
      <c r="AX45" s="9">
        <v>0</v>
      </c>
      <c r="AY45" s="9">
        <v>0</v>
      </c>
      <c r="AZ45" s="10">
        <v>32.4667391890937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0.2555178041286</v>
      </c>
      <c r="BG45" s="9">
        <v>42.3528333739352</v>
      </c>
      <c r="BH45" s="9">
        <v>0</v>
      </c>
      <c r="BI45" s="9">
        <v>0</v>
      </c>
      <c r="BJ45" s="10">
        <v>13.9820083653857</v>
      </c>
      <c r="BK45" s="17">
        <f t="shared" si="2"/>
        <v>408.720313555029</v>
      </c>
      <c r="BL45" s="16"/>
      <c r="BM45" s="50"/>
    </row>
    <row r="46" spans="1:65" s="12" customFormat="1" ht="15">
      <c r="A46" s="5"/>
      <c r="B46" s="8" t="s">
        <v>137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0.1701697348385</v>
      </c>
      <c r="I46" s="9">
        <v>0</v>
      </c>
      <c r="J46" s="9">
        <v>0</v>
      </c>
      <c r="K46" s="9">
        <v>0</v>
      </c>
      <c r="L46" s="10">
        <v>0.6233384499997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0.0350829384837</v>
      </c>
      <c r="S46" s="9">
        <v>0</v>
      </c>
      <c r="T46" s="9">
        <v>0</v>
      </c>
      <c r="U46" s="9">
        <v>0</v>
      </c>
      <c r="V46" s="10">
        <v>0.1255862013546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16.914485964060102</v>
      </c>
      <c r="AW46" s="9">
        <v>4.381361614629506</v>
      </c>
      <c r="AX46" s="9">
        <v>0</v>
      </c>
      <c r="AY46" s="9">
        <v>0</v>
      </c>
      <c r="AZ46" s="10">
        <v>18.719258269996303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1.7638749446435</v>
      </c>
      <c r="BG46" s="9">
        <v>1.6920218469675998</v>
      </c>
      <c r="BH46" s="9">
        <v>0.2890875806451</v>
      </c>
      <c r="BI46" s="9">
        <v>0</v>
      </c>
      <c r="BJ46" s="10">
        <v>1.4020051579341004</v>
      </c>
      <c r="BK46" s="17">
        <f t="shared" si="2"/>
        <v>46.11627270355271</v>
      </c>
      <c r="BL46" s="16"/>
      <c r="BM46" s="50"/>
    </row>
    <row r="47" spans="1:65" s="12" customFormat="1" ht="15">
      <c r="A47" s="5"/>
      <c r="B47" s="8" t="s">
        <v>138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0.664756397419</v>
      </c>
      <c r="I47" s="9">
        <v>21.4129680410322</v>
      </c>
      <c r="J47" s="9">
        <v>0</v>
      </c>
      <c r="K47" s="9">
        <v>0</v>
      </c>
      <c r="L47" s="10">
        <v>2.4406512629675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0.40087344216110005</v>
      </c>
      <c r="S47" s="9">
        <v>1.1616129425161001</v>
      </c>
      <c r="T47" s="9">
        <v>0</v>
      </c>
      <c r="U47" s="9">
        <v>0</v>
      </c>
      <c r="V47" s="10">
        <v>0.14310979241910002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9.145176436933601</v>
      </c>
      <c r="AW47" s="9">
        <v>18.58966297561519</v>
      </c>
      <c r="AX47" s="9">
        <v>0</v>
      </c>
      <c r="AY47" s="9">
        <v>0</v>
      </c>
      <c r="AZ47" s="10">
        <v>10.868536821546599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1.5157070135155004</v>
      </c>
      <c r="BG47" s="9">
        <v>16.2392849631933</v>
      </c>
      <c r="BH47" s="9">
        <v>0</v>
      </c>
      <c r="BI47" s="9">
        <v>0</v>
      </c>
      <c r="BJ47" s="10">
        <v>14.9273462580638</v>
      </c>
      <c r="BK47" s="17">
        <f t="shared" si="2"/>
        <v>97.509686347383</v>
      </c>
      <c r="BL47" s="16"/>
      <c r="BM47" s="50"/>
    </row>
    <row r="48" spans="1:65" s="12" customFormat="1" ht="15">
      <c r="A48" s="5"/>
      <c r="B48" s="8" t="s">
        <v>139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7.7587318507738</v>
      </c>
      <c r="I48" s="9">
        <v>0.4943556674838</v>
      </c>
      <c r="J48" s="9">
        <v>0</v>
      </c>
      <c r="K48" s="9">
        <v>0</v>
      </c>
      <c r="L48" s="10">
        <v>0.40767056199979995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0.35231028870939995</v>
      </c>
      <c r="S48" s="9">
        <v>1.3832332083225</v>
      </c>
      <c r="T48" s="9">
        <v>0</v>
      </c>
      <c r="U48" s="9">
        <v>0</v>
      </c>
      <c r="V48" s="10">
        <v>0.022914490322499998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0.07521164083859999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2.7196332883860004</v>
      </c>
      <c r="AW48" s="9">
        <v>9.619268519356597</v>
      </c>
      <c r="AX48" s="9">
        <v>0</v>
      </c>
      <c r="AY48" s="9">
        <v>0</v>
      </c>
      <c r="AZ48" s="10">
        <v>5.6574407074503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1.5387153019344</v>
      </c>
      <c r="BG48" s="9">
        <v>0.8009151612902999</v>
      </c>
      <c r="BH48" s="9">
        <v>0</v>
      </c>
      <c r="BI48" s="9">
        <v>0</v>
      </c>
      <c r="BJ48" s="10">
        <v>1.4107385774831</v>
      </c>
      <c r="BK48" s="17">
        <f t="shared" si="2"/>
        <v>32.24113926435109</v>
      </c>
      <c r="BL48" s="16"/>
      <c r="BM48" s="50"/>
    </row>
    <row r="49" spans="1:65" s="12" customFormat="1" ht="15">
      <c r="A49" s="5"/>
      <c r="B49" s="8" t="s">
        <v>140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0.0386750704515</v>
      </c>
      <c r="I49" s="9">
        <v>0.2862857258064</v>
      </c>
      <c r="J49" s="9">
        <v>0</v>
      </c>
      <c r="K49" s="9">
        <v>0</v>
      </c>
      <c r="L49" s="10">
        <v>0.25696266061249995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0.5989097383869</v>
      </c>
      <c r="S49" s="9">
        <v>0.2799874398385</v>
      </c>
      <c r="T49" s="9">
        <v>0</v>
      </c>
      <c r="U49" s="9">
        <v>0</v>
      </c>
      <c r="V49" s="10">
        <v>0.0822520425482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0.09118428387090001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5.7401783388039</v>
      </c>
      <c r="AW49" s="9">
        <v>12.57518634732704</v>
      </c>
      <c r="AX49" s="9">
        <v>0</v>
      </c>
      <c r="AY49" s="9">
        <v>0</v>
      </c>
      <c r="AZ49" s="10">
        <v>6.8709736799012004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0.9788644225791001</v>
      </c>
      <c r="BG49" s="9">
        <v>1.128405512903</v>
      </c>
      <c r="BH49" s="9">
        <v>0</v>
      </c>
      <c r="BI49" s="9">
        <v>0</v>
      </c>
      <c r="BJ49" s="10">
        <v>8.448284229644</v>
      </c>
      <c r="BK49" s="17">
        <f t="shared" si="2"/>
        <v>37.37614949267314</v>
      </c>
      <c r="BL49" s="16"/>
      <c r="BM49" s="50"/>
    </row>
    <row r="50" spans="1:65" s="12" customFormat="1" ht="15">
      <c r="A50" s="5"/>
      <c r="B50" s="8" t="s">
        <v>141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0.073665520903</v>
      </c>
      <c r="I50" s="9">
        <v>12.4354291549677</v>
      </c>
      <c r="J50" s="9">
        <v>0</v>
      </c>
      <c r="K50" s="9">
        <v>0</v>
      </c>
      <c r="L50" s="10">
        <v>1.6245791796450002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0.1672460141934</v>
      </c>
      <c r="S50" s="9">
        <v>1.3908323448387</v>
      </c>
      <c r="T50" s="9">
        <v>0</v>
      </c>
      <c r="U50" s="9">
        <v>0</v>
      </c>
      <c r="V50" s="10">
        <v>0.0229104129032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1.1769728638380001</v>
      </c>
      <c r="AW50" s="9">
        <v>5.307131191279146</v>
      </c>
      <c r="AX50" s="9">
        <v>0</v>
      </c>
      <c r="AY50" s="9">
        <v>0</v>
      </c>
      <c r="AZ50" s="10">
        <v>9.360546821998899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0.44787536854800003</v>
      </c>
      <c r="BG50" s="9">
        <v>12.4314995561612</v>
      </c>
      <c r="BH50" s="9">
        <v>0</v>
      </c>
      <c r="BI50" s="9">
        <v>0</v>
      </c>
      <c r="BJ50" s="10">
        <v>7.846752548386399</v>
      </c>
      <c r="BK50" s="17">
        <f t="shared" si="2"/>
        <v>52.285440977662645</v>
      </c>
      <c r="BL50" s="16"/>
      <c r="BM50" s="50"/>
    </row>
    <row r="51" spans="1:65" s="12" customFormat="1" ht="15">
      <c r="A51" s="5"/>
      <c r="B51" s="8" t="s">
        <v>142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1.8924282487738002</v>
      </c>
      <c r="I51" s="9">
        <v>0.1146960967741</v>
      </c>
      <c r="J51" s="9">
        <v>0</v>
      </c>
      <c r="K51" s="9">
        <v>0</v>
      </c>
      <c r="L51" s="10">
        <v>7.082191156644799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0.019763298161100003</v>
      </c>
      <c r="S51" s="9">
        <v>0</v>
      </c>
      <c r="T51" s="9">
        <v>0</v>
      </c>
      <c r="U51" s="9">
        <v>0</v>
      </c>
      <c r="V51" s="10">
        <v>0.0960077348384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15.7636966188649</v>
      </c>
      <c r="AW51" s="9">
        <v>3.7546394766870113</v>
      </c>
      <c r="AX51" s="9">
        <v>0</v>
      </c>
      <c r="AY51" s="9">
        <v>0</v>
      </c>
      <c r="AZ51" s="10">
        <v>17.1068144731255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3.4901489751584007</v>
      </c>
      <c r="BG51" s="9">
        <v>0.12534979032250002</v>
      </c>
      <c r="BH51" s="9">
        <v>0</v>
      </c>
      <c r="BI51" s="9">
        <v>0</v>
      </c>
      <c r="BJ51" s="10">
        <v>1.1818577372247001</v>
      </c>
      <c r="BK51" s="17">
        <f t="shared" si="2"/>
        <v>50.62759360657521</v>
      </c>
      <c r="BL51" s="16"/>
      <c r="BM51" s="50"/>
    </row>
    <row r="52" spans="1:65" s="12" customFormat="1" ht="15">
      <c r="A52" s="5"/>
      <c r="B52" s="8" t="s">
        <v>143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0.1483813777093</v>
      </c>
      <c r="I52" s="9">
        <v>39.33165039061279</v>
      </c>
      <c r="J52" s="9">
        <v>0</v>
      </c>
      <c r="K52" s="9">
        <v>0</v>
      </c>
      <c r="L52" s="10">
        <v>0.3053186285802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1.1270223576449998</v>
      </c>
      <c r="S52" s="9">
        <v>33.651658064516</v>
      </c>
      <c r="T52" s="9">
        <v>0</v>
      </c>
      <c r="U52" s="9">
        <v>0</v>
      </c>
      <c r="V52" s="10">
        <v>0.36315126245100005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0.1117493870967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7.7629121300613</v>
      </c>
      <c r="AW52" s="9">
        <v>24.7671848642588</v>
      </c>
      <c r="AX52" s="9">
        <v>0</v>
      </c>
      <c r="AY52" s="9">
        <v>0</v>
      </c>
      <c r="AZ52" s="10">
        <v>6.981049489804302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1.2972928607724</v>
      </c>
      <c r="BG52" s="9">
        <v>0.7822457096772999</v>
      </c>
      <c r="BH52" s="9">
        <v>0</v>
      </c>
      <c r="BI52" s="9">
        <v>0</v>
      </c>
      <c r="BJ52" s="10">
        <v>0.5641873013218</v>
      </c>
      <c r="BK52" s="17">
        <f t="shared" si="2"/>
        <v>117.19380382450687</v>
      </c>
      <c r="BL52" s="16"/>
      <c r="BM52" s="50"/>
    </row>
    <row r="53" spans="1:65" s="12" customFormat="1" ht="15">
      <c r="A53" s="5"/>
      <c r="B53" s="8" t="s">
        <v>144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4.3545878390322</v>
      </c>
      <c r="I53" s="9">
        <v>0</v>
      </c>
      <c r="J53" s="9">
        <v>0</v>
      </c>
      <c r="K53" s="9">
        <v>0</v>
      </c>
      <c r="L53" s="10">
        <v>0.0498828902258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0.0844102060644</v>
      </c>
      <c r="S53" s="9">
        <v>0</v>
      </c>
      <c r="T53" s="9">
        <v>0</v>
      </c>
      <c r="U53" s="9">
        <v>0</v>
      </c>
      <c r="V53" s="10">
        <v>0.15842026341930002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6.740567324869099</v>
      </c>
      <c r="AW53" s="9">
        <v>0.055815551814723564</v>
      </c>
      <c r="AX53" s="9">
        <v>0</v>
      </c>
      <c r="AY53" s="9">
        <v>0</v>
      </c>
      <c r="AZ53" s="10">
        <v>9.7698283196438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1.7455893323220002</v>
      </c>
      <c r="BG53" s="9">
        <v>0</v>
      </c>
      <c r="BH53" s="9">
        <v>0</v>
      </c>
      <c r="BI53" s="9">
        <v>0</v>
      </c>
      <c r="BJ53" s="10">
        <v>0.6507867938706999</v>
      </c>
      <c r="BK53" s="17">
        <f t="shared" si="2"/>
        <v>23.609888521262025</v>
      </c>
      <c r="BL53" s="16"/>
      <c r="BM53" s="50"/>
    </row>
    <row r="54" spans="1:65" s="12" customFormat="1" ht="15">
      <c r="A54" s="5"/>
      <c r="B54" s="8" t="s">
        <v>145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0.0040554</v>
      </c>
      <c r="I54" s="9">
        <v>62.7250511612901</v>
      </c>
      <c r="J54" s="9">
        <v>0</v>
      </c>
      <c r="K54" s="9">
        <v>0</v>
      </c>
      <c r="L54" s="10">
        <v>0.13777522793530003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</v>
      </c>
      <c r="S54" s="9">
        <v>26.3600356258709</v>
      </c>
      <c r="T54" s="9">
        <v>0</v>
      </c>
      <c r="U54" s="9">
        <v>0</v>
      </c>
      <c r="V54" s="10">
        <v>0.025296300387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5.7806061820641</v>
      </c>
      <c r="AW54" s="9">
        <v>0.9354620403885553</v>
      </c>
      <c r="AX54" s="9">
        <v>0</v>
      </c>
      <c r="AY54" s="9">
        <v>0</v>
      </c>
      <c r="AZ54" s="10">
        <v>0.7664840439996999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1.1961607540319001</v>
      </c>
      <c r="BG54" s="9">
        <v>0</v>
      </c>
      <c r="BH54" s="9">
        <v>0</v>
      </c>
      <c r="BI54" s="9">
        <v>0</v>
      </c>
      <c r="BJ54" s="10">
        <v>10.155470032838501</v>
      </c>
      <c r="BK54" s="17">
        <f t="shared" si="2"/>
        <v>108.08639676880605</v>
      </c>
      <c r="BL54" s="16"/>
      <c r="BM54" s="50"/>
    </row>
    <row r="55" spans="1:65" s="12" customFormat="1" ht="15">
      <c r="A55" s="5"/>
      <c r="B55" s="8" t="s">
        <v>146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1.0279241316124998</v>
      </c>
      <c r="I55" s="9">
        <v>32.3843561290321</v>
      </c>
      <c r="J55" s="9">
        <v>0</v>
      </c>
      <c r="K55" s="9">
        <v>0</v>
      </c>
      <c r="L55" s="10">
        <v>0.9849649363868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0.45222159796739997</v>
      </c>
      <c r="S55" s="9">
        <v>22.613214193548302</v>
      </c>
      <c r="T55" s="9">
        <v>0</v>
      </c>
      <c r="U55" s="9">
        <v>0</v>
      </c>
      <c r="V55" s="10">
        <v>0.2314759883224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6.3744541323847015</v>
      </c>
      <c r="AW55" s="9">
        <v>12.343630071937875</v>
      </c>
      <c r="AX55" s="9">
        <v>0</v>
      </c>
      <c r="AY55" s="9">
        <v>0</v>
      </c>
      <c r="AZ55" s="10">
        <v>10.216236105804098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1.3393566897729996</v>
      </c>
      <c r="BG55" s="9">
        <v>1.4622673783225</v>
      </c>
      <c r="BH55" s="9">
        <v>0</v>
      </c>
      <c r="BI55" s="9">
        <v>0</v>
      </c>
      <c r="BJ55" s="10">
        <v>10.4277242299016</v>
      </c>
      <c r="BK55" s="17">
        <f t="shared" si="2"/>
        <v>99.85782558499328</v>
      </c>
      <c r="BL55" s="16"/>
      <c r="BM55" s="50"/>
    </row>
    <row r="56" spans="1:65" s="12" customFormat="1" ht="15">
      <c r="A56" s="5"/>
      <c r="B56" s="8" t="s">
        <v>147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0.6325404070965</v>
      </c>
      <c r="I56" s="9">
        <v>1.0521253064516</v>
      </c>
      <c r="J56" s="9">
        <v>0</v>
      </c>
      <c r="K56" s="9">
        <v>0</v>
      </c>
      <c r="L56" s="10">
        <v>1.7839452316448001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4.1752762161289</v>
      </c>
      <c r="S56" s="9">
        <v>0</v>
      </c>
      <c r="T56" s="9">
        <v>0</v>
      </c>
      <c r="U56" s="9">
        <v>0</v>
      </c>
      <c r="V56" s="10">
        <v>1.3403811732903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3.0613746509343005</v>
      </c>
      <c r="AW56" s="9">
        <v>1.4176782712109608</v>
      </c>
      <c r="AX56" s="9">
        <v>0</v>
      </c>
      <c r="AY56" s="9">
        <v>0</v>
      </c>
      <c r="AZ56" s="10">
        <v>3.0204511130634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6.670791936935</v>
      </c>
      <c r="BG56" s="9">
        <v>1.1050832258064</v>
      </c>
      <c r="BH56" s="9">
        <v>0</v>
      </c>
      <c r="BI56" s="9">
        <v>0</v>
      </c>
      <c r="BJ56" s="10">
        <v>0.21848876406420004</v>
      </c>
      <c r="BK56" s="17">
        <f t="shared" si="2"/>
        <v>24.478136296626364</v>
      </c>
      <c r="BL56" s="16"/>
      <c r="BM56" s="50"/>
    </row>
    <row r="57" spans="1:65" s="12" customFormat="1" ht="15">
      <c r="A57" s="5"/>
      <c r="B57" s="8" t="s">
        <v>148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1.8193502270643</v>
      </c>
      <c r="I57" s="9">
        <v>1.1111280645161</v>
      </c>
      <c r="J57" s="9">
        <v>0</v>
      </c>
      <c r="K57" s="9">
        <v>0</v>
      </c>
      <c r="L57" s="10">
        <v>0.1460520328384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0.2206785048384</v>
      </c>
      <c r="S57" s="9">
        <v>0</v>
      </c>
      <c r="T57" s="9">
        <v>0</v>
      </c>
      <c r="U57" s="9">
        <v>0</v>
      </c>
      <c r="V57" s="10">
        <v>1.1261282933869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4.8136694273866</v>
      </c>
      <c r="AW57" s="9">
        <v>13.110489615251288</v>
      </c>
      <c r="AX57" s="9">
        <v>0</v>
      </c>
      <c r="AY57" s="9">
        <v>0</v>
      </c>
      <c r="AZ57" s="10">
        <v>4.9530936359023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1.3752019759674</v>
      </c>
      <c r="BG57" s="9">
        <v>1.3398935</v>
      </c>
      <c r="BH57" s="9">
        <v>0</v>
      </c>
      <c r="BI57" s="9">
        <v>0</v>
      </c>
      <c r="BJ57" s="10">
        <v>2.4030733812578</v>
      </c>
      <c r="BK57" s="17">
        <f t="shared" si="2"/>
        <v>32.41875865840949</v>
      </c>
      <c r="BL57" s="16"/>
      <c r="BM57" s="50"/>
    </row>
    <row r="58" spans="1:65" s="12" customFormat="1" ht="15">
      <c r="A58" s="5"/>
      <c r="B58" s="8" t="s">
        <v>149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0.6545372862580001</v>
      </c>
      <c r="I58" s="9">
        <v>11.960566105</v>
      </c>
      <c r="J58" s="9">
        <v>0</v>
      </c>
      <c r="K58" s="9">
        <v>0</v>
      </c>
      <c r="L58" s="10">
        <v>0.9441730872580001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0.005526</v>
      </c>
      <c r="S58" s="9">
        <v>16.3201102889354</v>
      </c>
      <c r="T58" s="9">
        <v>0</v>
      </c>
      <c r="U58" s="9">
        <v>0</v>
      </c>
      <c r="V58" s="10">
        <v>0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6.3238704939668</v>
      </c>
      <c r="AW58" s="9">
        <v>7.650935610502289</v>
      </c>
      <c r="AX58" s="9">
        <v>0</v>
      </c>
      <c r="AY58" s="9">
        <v>0</v>
      </c>
      <c r="AZ58" s="10">
        <v>1.0570116461286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0.009920247096599999</v>
      </c>
      <c r="BG58" s="9">
        <v>1.1022496774193</v>
      </c>
      <c r="BH58" s="9">
        <v>0</v>
      </c>
      <c r="BI58" s="9">
        <v>0</v>
      </c>
      <c r="BJ58" s="10">
        <v>0.22425987593519997</v>
      </c>
      <c r="BK58" s="17">
        <f t="shared" si="2"/>
        <v>46.25316031850019</v>
      </c>
      <c r="BL58" s="16"/>
      <c r="BM58" s="50"/>
    </row>
    <row r="59" spans="1:65" s="12" customFormat="1" ht="15">
      <c r="A59" s="5"/>
      <c r="B59" s="8" t="s">
        <v>150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0.17907258167690002</v>
      </c>
      <c r="I59" s="9">
        <v>0</v>
      </c>
      <c r="J59" s="9">
        <v>0</v>
      </c>
      <c r="K59" s="9">
        <v>0</v>
      </c>
      <c r="L59" s="10">
        <v>0.07679679612830001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0.015537631386499998</v>
      </c>
      <c r="S59" s="9">
        <v>0</v>
      </c>
      <c r="T59" s="9">
        <v>0</v>
      </c>
      <c r="U59" s="9">
        <v>0</v>
      </c>
      <c r="V59" s="10">
        <v>0.4394337291930999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0.0177776951612</v>
      </c>
      <c r="AC59" s="9">
        <v>0</v>
      </c>
      <c r="AD59" s="9">
        <v>0</v>
      </c>
      <c r="AE59" s="9">
        <v>0</v>
      </c>
      <c r="AF59" s="10">
        <v>0.0948143741935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26.4129980326339</v>
      </c>
      <c r="AW59" s="9">
        <v>7.422331969906241</v>
      </c>
      <c r="AX59" s="9">
        <v>0</v>
      </c>
      <c r="AY59" s="9">
        <v>0</v>
      </c>
      <c r="AZ59" s="10">
        <v>39.9273306493458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5.4885416352167</v>
      </c>
      <c r="BG59" s="9">
        <v>2.0063463290319</v>
      </c>
      <c r="BH59" s="9">
        <v>0</v>
      </c>
      <c r="BI59" s="9">
        <v>0</v>
      </c>
      <c r="BJ59" s="10">
        <v>5.6111221187679</v>
      </c>
      <c r="BK59" s="17">
        <f t="shared" si="2"/>
        <v>87.69210354264193</v>
      </c>
      <c r="BL59" s="16"/>
      <c r="BM59" s="50"/>
    </row>
    <row r="60" spans="1:65" s="12" customFormat="1" ht="15">
      <c r="A60" s="5"/>
      <c r="B60" s="8" t="s">
        <v>151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0.0237263627418</v>
      </c>
      <c r="I60" s="9">
        <v>0</v>
      </c>
      <c r="J60" s="9">
        <v>0</v>
      </c>
      <c r="K60" s="9">
        <v>0</v>
      </c>
      <c r="L60" s="10">
        <v>0.0650449554191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0.020609301870799998</v>
      </c>
      <c r="S60" s="9">
        <v>0</v>
      </c>
      <c r="T60" s="9">
        <v>0</v>
      </c>
      <c r="U60" s="9">
        <v>0</v>
      </c>
      <c r="V60" s="10">
        <v>0.0479431771934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0.0017166512903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16.6703575195403</v>
      </c>
      <c r="AW60" s="9">
        <v>2.382614819431542</v>
      </c>
      <c r="AX60" s="9">
        <v>0</v>
      </c>
      <c r="AY60" s="9">
        <v>0</v>
      </c>
      <c r="AZ60" s="10">
        <v>9.7823485357697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3.0880932766081997</v>
      </c>
      <c r="BG60" s="9">
        <v>0.9700381011610999</v>
      </c>
      <c r="BH60" s="9">
        <v>0</v>
      </c>
      <c r="BI60" s="9">
        <v>0</v>
      </c>
      <c r="BJ60" s="10">
        <v>1.637875241288</v>
      </c>
      <c r="BK60" s="17">
        <f t="shared" si="2"/>
        <v>34.690367942314246</v>
      </c>
      <c r="BL60" s="16"/>
      <c r="BM60" s="50"/>
    </row>
    <row r="61" spans="1:65" s="12" customFormat="1" ht="15">
      <c r="A61" s="5"/>
      <c r="B61" s="8" t="s">
        <v>152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0.0274199364515</v>
      </c>
      <c r="I61" s="9">
        <v>0</v>
      </c>
      <c r="J61" s="9">
        <v>0</v>
      </c>
      <c r="K61" s="9">
        <v>0</v>
      </c>
      <c r="L61" s="10">
        <v>0.0035004174192999997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0.023336116129000002</v>
      </c>
      <c r="S61" s="9">
        <v>0</v>
      </c>
      <c r="T61" s="9">
        <v>0</v>
      </c>
      <c r="U61" s="9">
        <v>0</v>
      </c>
      <c r="V61" s="10">
        <v>0.0142350308386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0.0086673387096</v>
      </c>
      <c r="AC61" s="9">
        <v>0</v>
      </c>
      <c r="AD61" s="9">
        <v>0</v>
      </c>
      <c r="AE61" s="9">
        <v>0</v>
      </c>
      <c r="AF61" s="10">
        <v>0.0247272541289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24.495501847090104</v>
      </c>
      <c r="AW61" s="9">
        <v>4.881180179963589</v>
      </c>
      <c r="AX61" s="9">
        <v>0</v>
      </c>
      <c r="AY61" s="9">
        <v>0</v>
      </c>
      <c r="AZ61" s="10">
        <v>16.1201469989949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4.2851036147045</v>
      </c>
      <c r="BG61" s="9">
        <v>0.9734963149676</v>
      </c>
      <c r="BH61" s="9">
        <v>0</v>
      </c>
      <c r="BI61" s="9">
        <v>0</v>
      </c>
      <c r="BJ61" s="10">
        <v>1.7971034057403</v>
      </c>
      <c r="BK61" s="17">
        <f t="shared" si="2"/>
        <v>52.65441845513789</v>
      </c>
      <c r="BL61" s="16"/>
      <c r="BM61" s="50"/>
    </row>
    <row r="62" spans="1:65" s="12" customFormat="1" ht="15">
      <c r="A62" s="5"/>
      <c r="B62" s="8" t="s">
        <v>153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</v>
      </c>
      <c r="I62" s="9">
        <v>0</v>
      </c>
      <c r="J62" s="9">
        <v>0</v>
      </c>
      <c r="K62" s="9">
        <v>0</v>
      </c>
      <c r="L62" s="10">
        <v>0.1095384324514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0.002670805258</v>
      </c>
      <c r="S62" s="9">
        <v>0</v>
      </c>
      <c r="T62" s="9">
        <v>0</v>
      </c>
      <c r="U62" s="9">
        <v>0</v>
      </c>
      <c r="V62" s="10">
        <v>0.0459492711288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0.0625574332256</v>
      </c>
      <c r="AC62" s="9">
        <v>0</v>
      </c>
      <c r="AD62" s="9">
        <v>0</v>
      </c>
      <c r="AE62" s="9">
        <v>0</v>
      </c>
      <c r="AF62" s="10">
        <v>0.0345768870967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0.0005762814516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3.1196439190614997</v>
      </c>
      <c r="AW62" s="9">
        <v>2.3183730582994997</v>
      </c>
      <c r="AX62" s="9">
        <v>0</v>
      </c>
      <c r="AY62" s="9">
        <v>0</v>
      </c>
      <c r="AZ62" s="10">
        <v>11.432860908545202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2.4718051260609</v>
      </c>
      <c r="BG62" s="9">
        <v>0.2111420251611</v>
      </c>
      <c r="BH62" s="9">
        <v>0.1152447647419</v>
      </c>
      <c r="BI62" s="9">
        <v>0</v>
      </c>
      <c r="BJ62" s="10">
        <v>4.1332692551592</v>
      </c>
      <c r="BK62" s="17">
        <f t="shared" si="2"/>
        <v>24.058208167641396</v>
      </c>
      <c r="BL62" s="16"/>
      <c r="BM62" s="50"/>
    </row>
    <row r="63" spans="1:65" s="12" customFormat="1" ht="15">
      <c r="A63" s="5"/>
      <c r="B63" s="8" t="s">
        <v>154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0.0636228164192</v>
      </c>
      <c r="I63" s="9">
        <v>0</v>
      </c>
      <c r="J63" s="9">
        <v>0</v>
      </c>
      <c r="K63" s="9">
        <v>0</v>
      </c>
      <c r="L63" s="10">
        <v>0.0247706941934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0.0011283151935</v>
      </c>
      <c r="S63" s="9">
        <v>0</v>
      </c>
      <c r="T63" s="9">
        <v>0</v>
      </c>
      <c r="U63" s="9">
        <v>0</v>
      </c>
      <c r="V63" s="10">
        <v>0.0009007525161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0.0291130565483</v>
      </c>
      <c r="AC63" s="9">
        <v>0.1115666129032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48.88930276992931</v>
      </c>
      <c r="AW63" s="9">
        <v>3.9423751331291186</v>
      </c>
      <c r="AX63" s="9">
        <v>0.11169910938699999</v>
      </c>
      <c r="AY63" s="9">
        <v>0</v>
      </c>
      <c r="AZ63" s="10">
        <v>12.3629219697712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3.7746387201254</v>
      </c>
      <c r="BG63" s="9">
        <v>0</v>
      </c>
      <c r="BH63" s="9">
        <v>0</v>
      </c>
      <c r="BI63" s="9">
        <v>0</v>
      </c>
      <c r="BJ63" s="10">
        <v>1.3386524399341004</v>
      </c>
      <c r="BK63" s="17">
        <f t="shared" si="2"/>
        <v>70.65069239004981</v>
      </c>
      <c r="BL63" s="16"/>
      <c r="BM63" s="50"/>
    </row>
    <row r="64" spans="1:65" s="12" customFormat="1" ht="15">
      <c r="A64" s="5"/>
      <c r="B64" s="8" t="s">
        <v>155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0.0525983290322</v>
      </c>
      <c r="I64" s="9">
        <v>0</v>
      </c>
      <c r="J64" s="9">
        <v>0</v>
      </c>
      <c r="K64" s="9">
        <v>0</v>
      </c>
      <c r="L64" s="10">
        <v>0.0275424937418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0.0024752154838</v>
      </c>
      <c r="S64" s="9">
        <v>0</v>
      </c>
      <c r="T64" s="9">
        <v>0</v>
      </c>
      <c r="U64" s="9">
        <v>0</v>
      </c>
      <c r="V64" s="10">
        <v>0.0049504309677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0.0528865234192</v>
      </c>
      <c r="AC64" s="9">
        <v>0</v>
      </c>
      <c r="AD64" s="9">
        <v>0</v>
      </c>
      <c r="AE64" s="9">
        <v>0</v>
      </c>
      <c r="AF64" s="10">
        <v>0.055272828387000005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37.7606435491171</v>
      </c>
      <c r="AW64" s="9">
        <v>11.628375319219334</v>
      </c>
      <c r="AX64" s="9">
        <v>0.1844608650322</v>
      </c>
      <c r="AY64" s="9">
        <v>0</v>
      </c>
      <c r="AZ64" s="10">
        <v>12.4319948837044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10.457843617573799</v>
      </c>
      <c r="BG64" s="9">
        <v>1.2242756336448999</v>
      </c>
      <c r="BH64" s="9">
        <v>0</v>
      </c>
      <c r="BI64" s="9">
        <v>0</v>
      </c>
      <c r="BJ64" s="10">
        <v>2.7958263225131006</v>
      </c>
      <c r="BK64" s="17">
        <f t="shared" si="2"/>
        <v>76.67914601183654</v>
      </c>
      <c r="BL64" s="16"/>
      <c r="BM64" s="50"/>
    </row>
    <row r="65" spans="1:65" s="12" customFormat="1" ht="15">
      <c r="A65" s="5"/>
      <c r="B65" s="8" t="s">
        <v>156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0.0497717304191</v>
      </c>
      <c r="I65" s="9">
        <v>0</v>
      </c>
      <c r="J65" s="9">
        <v>0</v>
      </c>
      <c r="K65" s="9">
        <v>0</v>
      </c>
      <c r="L65" s="10">
        <v>0.0674181371287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0.007304498709600001</v>
      </c>
      <c r="S65" s="9">
        <v>0</v>
      </c>
      <c r="T65" s="9">
        <v>0</v>
      </c>
      <c r="U65" s="9">
        <v>0</v>
      </c>
      <c r="V65" s="10">
        <v>0.0044950761289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0.0235923557741</v>
      </c>
      <c r="AC65" s="9">
        <v>0</v>
      </c>
      <c r="AD65" s="9">
        <v>0</v>
      </c>
      <c r="AE65" s="9">
        <v>0</v>
      </c>
      <c r="AF65" s="10">
        <v>0.005848869354800001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6.9663282028006</v>
      </c>
      <c r="AW65" s="9">
        <v>2.379109290148211</v>
      </c>
      <c r="AX65" s="9">
        <v>0</v>
      </c>
      <c r="AY65" s="9">
        <v>0</v>
      </c>
      <c r="AZ65" s="10">
        <v>11.952175082124903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5.082226252898001</v>
      </c>
      <c r="BG65" s="9">
        <v>0.2168864746129</v>
      </c>
      <c r="BH65" s="9">
        <v>0</v>
      </c>
      <c r="BI65" s="9">
        <v>0</v>
      </c>
      <c r="BJ65" s="10">
        <v>2.0697045445465</v>
      </c>
      <c r="BK65" s="17">
        <f t="shared" si="2"/>
        <v>28.82486051464631</v>
      </c>
      <c r="BL65" s="16"/>
      <c r="BM65" s="50"/>
    </row>
    <row r="66" spans="1:65" s="12" customFormat="1" ht="15">
      <c r="A66" s="5"/>
      <c r="B66" s="8" t="s">
        <v>157</v>
      </c>
      <c r="C66" s="11">
        <v>0</v>
      </c>
      <c r="D66" s="9">
        <v>3.0694781378709</v>
      </c>
      <c r="E66" s="9">
        <v>0</v>
      </c>
      <c r="F66" s="9">
        <v>0</v>
      </c>
      <c r="G66" s="10">
        <v>0</v>
      </c>
      <c r="H66" s="11">
        <v>0.3664700790319999</v>
      </c>
      <c r="I66" s="9">
        <v>4.743314867515999</v>
      </c>
      <c r="J66" s="9">
        <v>0</v>
      </c>
      <c r="K66" s="9">
        <v>0</v>
      </c>
      <c r="L66" s="10">
        <v>0.2696342284513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0.0320062425483</v>
      </c>
      <c r="S66" s="9">
        <v>0.101181589129</v>
      </c>
      <c r="T66" s="9">
        <v>0</v>
      </c>
      <c r="U66" s="9">
        <v>0</v>
      </c>
      <c r="V66" s="10">
        <v>0.1156362105159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1.2759477578695997</v>
      </c>
      <c r="AW66" s="9">
        <v>1.3929403325675156</v>
      </c>
      <c r="AX66" s="9">
        <v>0</v>
      </c>
      <c r="AY66" s="9">
        <v>0</v>
      </c>
      <c r="AZ66" s="10">
        <v>5.0363129076432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0.1421445736442</v>
      </c>
      <c r="BG66" s="9">
        <v>0.0193296430967</v>
      </c>
      <c r="BH66" s="9">
        <v>0</v>
      </c>
      <c r="BI66" s="9">
        <v>0</v>
      </c>
      <c r="BJ66" s="10">
        <v>1.4480794709986997</v>
      </c>
      <c r="BK66" s="17">
        <f t="shared" si="2"/>
        <v>18.012476040883314</v>
      </c>
      <c r="BL66" s="16"/>
      <c r="BM66" s="50"/>
    </row>
    <row r="67" spans="1:65" s="12" customFormat="1" ht="15">
      <c r="A67" s="5"/>
      <c r="B67" s="8" t="s">
        <v>158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0.0074400758064</v>
      </c>
      <c r="I67" s="9">
        <v>0</v>
      </c>
      <c r="J67" s="9">
        <v>0</v>
      </c>
      <c r="K67" s="9">
        <v>0</v>
      </c>
      <c r="L67" s="10">
        <v>0.2089639408383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0.0154079090966</v>
      </c>
      <c r="S67" s="9">
        <v>0</v>
      </c>
      <c r="T67" s="9">
        <v>0</v>
      </c>
      <c r="U67" s="9">
        <v>0</v>
      </c>
      <c r="V67" s="10">
        <v>0.3008574391609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0.0186001895161</v>
      </c>
      <c r="AC67" s="9">
        <v>0</v>
      </c>
      <c r="AD67" s="9">
        <v>0</v>
      </c>
      <c r="AE67" s="9">
        <v>0</v>
      </c>
      <c r="AF67" s="10">
        <v>0.1939573182257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0.0442837731933</v>
      </c>
      <c r="AM67" s="9">
        <v>0</v>
      </c>
      <c r="AN67" s="9">
        <v>0</v>
      </c>
      <c r="AO67" s="9">
        <v>0</v>
      </c>
      <c r="AP67" s="10">
        <v>0.6370985571933001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3.1271439476375</v>
      </c>
      <c r="AW67" s="9">
        <v>20.562187748083335</v>
      </c>
      <c r="AX67" s="9">
        <v>0</v>
      </c>
      <c r="AY67" s="9">
        <v>0</v>
      </c>
      <c r="AZ67" s="10">
        <v>150.0965199312658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2.4398191043114</v>
      </c>
      <c r="BG67" s="9">
        <v>12.068488723288999</v>
      </c>
      <c r="BH67" s="9">
        <v>0</v>
      </c>
      <c r="BI67" s="9">
        <v>0</v>
      </c>
      <c r="BJ67" s="10">
        <v>34.881976533369894</v>
      </c>
      <c r="BK67" s="17">
        <f t="shared" si="2"/>
        <v>224.6027451909875</v>
      </c>
      <c r="BL67" s="16"/>
      <c r="BM67" s="50"/>
    </row>
    <row r="68" spans="1:65" s="12" customFormat="1" ht="15">
      <c r="A68" s="5"/>
      <c r="B68" s="8" t="s">
        <v>159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0.0167932448064</v>
      </c>
      <c r="I68" s="9">
        <v>2.2479779032258</v>
      </c>
      <c r="J68" s="9">
        <v>0</v>
      </c>
      <c r="K68" s="9">
        <v>0</v>
      </c>
      <c r="L68" s="10">
        <v>0.6726247583542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0.023368998322099998</v>
      </c>
      <c r="S68" s="9">
        <v>0.0301503936451</v>
      </c>
      <c r="T68" s="9">
        <v>0</v>
      </c>
      <c r="U68" s="9">
        <v>0</v>
      </c>
      <c r="V68" s="10">
        <v>0.4139276645801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0.5588981726128001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0.0007887586129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6.5303223455705</v>
      </c>
      <c r="AW68" s="9">
        <v>21.287768256469942</v>
      </c>
      <c r="AX68" s="9">
        <v>0</v>
      </c>
      <c r="AY68" s="9">
        <v>0</v>
      </c>
      <c r="AZ68" s="10">
        <v>414.5115277925701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2.1845985105684997</v>
      </c>
      <c r="BG68" s="9">
        <v>4.7050306084183</v>
      </c>
      <c r="BH68" s="9">
        <v>0.1498651935483</v>
      </c>
      <c r="BI68" s="9">
        <v>0</v>
      </c>
      <c r="BJ68" s="10">
        <v>47.844354276329305</v>
      </c>
      <c r="BK68" s="17">
        <f t="shared" si="2"/>
        <v>501.17799687763437</v>
      </c>
      <c r="BL68" s="16"/>
      <c r="BM68" s="50"/>
    </row>
    <row r="69" spans="1:65" s="12" customFormat="1" ht="15">
      <c r="A69" s="5"/>
      <c r="B69" s="8" t="s">
        <v>160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0.0094965665805</v>
      </c>
      <c r="I69" s="9">
        <v>0</v>
      </c>
      <c r="J69" s="9">
        <v>0</v>
      </c>
      <c r="K69" s="9">
        <v>0</v>
      </c>
      <c r="L69" s="10">
        <v>0.17925687483839997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0.006759375999999999</v>
      </c>
      <c r="S69" s="9">
        <v>0</v>
      </c>
      <c r="T69" s="9">
        <v>0</v>
      </c>
      <c r="U69" s="9">
        <v>0</v>
      </c>
      <c r="V69" s="10">
        <v>0.0348349177417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0.0856247806451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2.3039216368324</v>
      </c>
      <c r="AW69" s="9">
        <v>17.741953819836866</v>
      </c>
      <c r="AX69" s="9">
        <v>0</v>
      </c>
      <c r="AY69" s="9">
        <v>0</v>
      </c>
      <c r="AZ69" s="10">
        <v>157.43506758023096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1.1216255600902</v>
      </c>
      <c r="BG69" s="9">
        <v>15.829889604032</v>
      </c>
      <c r="BH69" s="9">
        <v>0</v>
      </c>
      <c r="BI69" s="9">
        <v>0</v>
      </c>
      <c r="BJ69" s="10">
        <v>31.8760015928571</v>
      </c>
      <c r="BK69" s="17">
        <f t="shared" si="2"/>
        <v>226.62443230968523</v>
      </c>
      <c r="BL69" s="16"/>
      <c r="BM69" s="50"/>
    </row>
    <row r="70" spans="1:65" s="12" customFormat="1" ht="15">
      <c r="A70" s="5"/>
      <c r="B70" s="8" t="s">
        <v>161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0.0146460704837</v>
      </c>
      <c r="I70" s="9">
        <v>0</v>
      </c>
      <c r="J70" s="9">
        <v>0</v>
      </c>
      <c r="K70" s="9">
        <v>0</v>
      </c>
      <c r="L70" s="10">
        <v>0.39956600683829996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0.0090910028708</v>
      </c>
      <c r="S70" s="9">
        <v>0</v>
      </c>
      <c r="T70" s="9">
        <v>0</v>
      </c>
      <c r="U70" s="9">
        <v>0</v>
      </c>
      <c r="V70" s="10">
        <v>0.0241635986127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0.2828079065483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0.0035306620967000004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6.2739287048009</v>
      </c>
      <c r="AW70" s="9">
        <v>4.937267419030526</v>
      </c>
      <c r="AX70" s="9">
        <v>0</v>
      </c>
      <c r="AY70" s="9">
        <v>0</v>
      </c>
      <c r="AZ70" s="10">
        <v>151.36005142410264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1.7004972381558998</v>
      </c>
      <c r="BG70" s="9">
        <v>16.4988636513864</v>
      </c>
      <c r="BH70" s="9">
        <v>0.16947178064510002</v>
      </c>
      <c r="BI70" s="9">
        <v>0</v>
      </c>
      <c r="BJ70" s="10">
        <v>21.762758846987904</v>
      </c>
      <c r="BK70" s="17">
        <f t="shared" si="2"/>
        <v>203.43664431255988</v>
      </c>
      <c r="BL70" s="16"/>
      <c r="BM70" s="50"/>
    </row>
    <row r="71" spans="1:65" s="12" customFormat="1" ht="15">
      <c r="A71" s="5"/>
      <c r="B71" s="8" t="s">
        <v>162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0.0081573749676</v>
      </c>
      <c r="I71" s="9">
        <v>0</v>
      </c>
      <c r="J71" s="9">
        <v>0</v>
      </c>
      <c r="K71" s="9">
        <v>0</v>
      </c>
      <c r="L71" s="10">
        <v>0.13243742696730001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0.0068967395159999995</v>
      </c>
      <c r="S71" s="9">
        <v>0</v>
      </c>
      <c r="T71" s="9">
        <v>0</v>
      </c>
      <c r="U71" s="9">
        <v>0</v>
      </c>
      <c r="V71" s="10">
        <v>0.1506833534189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0.2697957189032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3.081975115154499</v>
      </c>
      <c r="AW71" s="9">
        <v>11.392883575114011</v>
      </c>
      <c r="AX71" s="9">
        <v>0</v>
      </c>
      <c r="AY71" s="9">
        <v>0</v>
      </c>
      <c r="AZ71" s="10">
        <v>204.93928634020108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2.2511949688318995</v>
      </c>
      <c r="BG71" s="9">
        <v>15.255808008644898</v>
      </c>
      <c r="BH71" s="9">
        <v>0</v>
      </c>
      <c r="BI71" s="9">
        <v>0</v>
      </c>
      <c r="BJ71" s="10">
        <v>25.277055528212692</v>
      </c>
      <c r="BK71" s="17">
        <f t="shared" si="2"/>
        <v>262.76617414993206</v>
      </c>
      <c r="BL71" s="16"/>
      <c r="BM71" s="50"/>
    </row>
    <row r="72" spans="1:65" s="12" customFormat="1" ht="15">
      <c r="A72" s="5"/>
      <c r="B72" s="8" t="s">
        <v>163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0.002728332258</v>
      </c>
      <c r="I72" s="9">
        <v>0</v>
      </c>
      <c r="J72" s="9">
        <v>0</v>
      </c>
      <c r="K72" s="9">
        <v>0</v>
      </c>
      <c r="L72" s="10">
        <v>0.0429712330644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0.011258520290199999</v>
      </c>
      <c r="S72" s="9">
        <v>0</v>
      </c>
      <c r="T72" s="9">
        <v>0</v>
      </c>
      <c r="U72" s="9">
        <v>0</v>
      </c>
      <c r="V72" s="10">
        <v>0.0811678846772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2.3778826682876</v>
      </c>
      <c r="AW72" s="9">
        <v>2.870513117535508</v>
      </c>
      <c r="AX72" s="9">
        <v>0</v>
      </c>
      <c r="AY72" s="9">
        <v>0</v>
      </c>
      <c r="AZ72" s="10">
        <v>83.1296547855709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0.8091723590937001</v>
      </c>
      <c r="BG72" s="9">
        <v>7.0800222096772005</v>
      </c>
      <c r="BH72" s="9">
        <v>0</v>
      </c>
      <c r="BI72" s="9">
        <v>0</v>
      </c>
      <c r="BJ72" s="10">
        <v>9.7172082908339</v>
      </c>
      <c r="BK72" s="17">
        <f t="shared" si="2"/>
        <v>106.1225794012886</v>
      </c>
      <c r="BL72" s="16"/>
      <c r="BM72" s="50"/>
    </row>
    <row r="73" spans="1:65" s="12" customFormat="1" ht="15">
      <c r="A73" s="5"/>
      <c r="B73" s="8" t="s">
        <v>164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0.006958111161100001</v>
      </c>
      <c r="I73" s="9">
        <v>0</v>
      </c>
      <c r="J73" s="9">
        <v>0</v>
      </c>
      <c r="K73" s="9">
        <v>0</v>
      </c>
      <c r="L73" s="10">
        <v>0.6876927980639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0.001460195387</v>
      </c>
      <c r="S73" s="9">
        <v>0</v>
      </c>
      <c r="T73" s="9">
        <v>0</v>
      </c>
      <c r="U73" s="9">
        <v>0</v>
      </c>
      <c r="V73" s="10">
        <v>0.0390725247418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0.6664201745805001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0.004424834516099999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3.8402341045429997</v>
      </c>
      <c r="AW73" s="9">
        <v>7.145744109329007</v>
      </c>
      <c r="AX73" s="9">
        <v>0</v>
      </c>
      <c r="AY73" s="9">
        <v>0</v>
      </c>
      <c r="AZ73" s="10">
        <v>126.4120420226512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1.0265198012530001</v>
      </c>
      <c r="BG73" s="9">
        <v>0.09793071774189999</v>
      </c>
      <c r="BH73" s="9">
        <v>0</v>
      </c>
      <c r="BI73" s="9">
        <v>0</v>
      </c>
      <c r="BJ73" s="10">
        <v>17.4503680833744</v>
      </c>
      <c r="BK73" s="17">
        <f t="shared" si="2"/>
        <v>157.37886747734288</v>
      </c>
      <c r="BL73" s="16"/>
      <c r="BM73" s="50"/>
    </row>
    <row r="74" spans="1:65" s="12" customFormat="1" ht="15">
      <c r="A74" s="5"/>
      <c r="B74" s="8" t="s">
        <v>165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0.0105963120967</v>
      </c>
      <c r="I74" s="9">
        <v>0</v>
      </c>
      <c r="J74" s="9">
        <v>0</v>
      </c>
      <c r="K74" s="9">
        <v>0</v>
      </c>
      <c r="L74" s="10">
        <v>0.17360176745120004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0.0007064208064000001</v>
      </c>
      <c r="S74" s="9">
        <v>0</v>
      </c>
      <c r="T74" s="9">
        <v>0</v>
      </c>
      <c r="U74" s="9">
        <v>0</v>
      </c>
      <c r="V74" s="10">
        <v>0.21691447164500002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0.0186952845161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2.8013393429309996</v>
      </c>
      <c r="AW74" s="9">
        <v>6.369422295836613</v>
      </c>
      <c r="AX74" s="9">
        <v>0</v>
      </c>
      <c r="AY74" s="9">
        <v>0</v>
      </c>
      <c r="AZ74" s="10">
        <v>104.35436542785273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0.49586355525439996</v>
      </c>
      <c r="BG74" s="9">
        <v>1.7685740255478999</v>
      </c>
      <c r="BH74" s="9">
        <v>0</v>
      </c>
      <c r="BI74" s="9">
        <v>0</v>
      </c>
      <c r="BJ74" s="10">
        <v>13.0444046667331</v>
      </c>
      <c r="BK74" s="17">
        <f t="shared" si="2"/>
        <v>129.25448357067114</v>
      </c>
      <c r="BL74" s="16"/>
      <c r="BM74" s="50"/>
    </row>
    <row r="75" spans="1:65" s="12" customFormat="1" ht="15">
      <c r="A75" s="5"/>
      <c r="B75" s="8" t="s">
        <v>166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0.0450618691288</v>
      </c>
      <c r="I75" s="9">
        <v>0</v>
      </c>
      <c r="J75" s="9">
        <v>0</v>
      </c>
      <c r="K75" s="9">
        <v>0</v>
      </c>
      <c r="L75" s="10">
        <v>0.008596405064499999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0.022137093645</v>
      </c>
      <c r="S75" s="9">
        <v>0</v>
      </c>
      <c r="T75" s="9">
        <v>0</v>
      </c>
      <c r="U75" s="9">
        <v>0</v>
      </c>
      <c r="V75" s="10">
        <v>0.07723065377399999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0.063897810032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12.005716133345103</v>
      </c>
      <c r="AW75" s="9">
        <v>0.3058759379338609</v>
      </c>
      <c r="AX75" s="9">
        <v>0</v>
      </c>
      <c r="AY75" s="9">
        <v>0</v>
      </c>
      <c r="AZ75" s="10">
        <v>52.552526004186184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4.0840332684121</v>
      </c>
      <c r="BG75" s="9">
        <v>1.4907046141287998</v>
      </c>
      <c r="BH75" s="9">
        <v>0.0654108064516</v>
      </c>
      <c r="BI75" s="9">
        <v>0</v>
      </c>
      <c r="BJ75" s="10">
        <v>7.4270876142212</v>
      </c>
      <c r="BK75" s="17">
        <f t="shared" si="2"/>
        <v>78.14827821032316</v>
      </c>
      <c r="BL75" s="16"/>
      <c r="BM75" s="50"/>
    </row>
    <row r="76" spans="1:65" s="12" customFormat="1" ht="15">
      <c r="A76" s="5"/>
      <c r="B76" s="8" t="s">
        <v>167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0.5786240413865</v>
      </c>
      <c r="I76" s="9">
        <v>0</v>
      </c>
      <c r="J76" s="9">
        <v>0</v>
      </c>
      <c r="K76" s="9">
        <v>0</v>
      </c>
      <c r="L76" s="10">
        <v>0.1196386599027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0.1288122498704</v>
      </c>
      <c r="S76" s="9">
        <v>0</v>
      </c>
      <c r="T76" s="9">
        <v>0</v>
      </c>
      <c r="U76" s="9">
        <v>0</v>
      </c>
      <c r="V76" s="10">
        <v>0.056229817193099996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0.1158827473223</v>
      </c>
      <c r="AC76" s="9">
        <v>0</v>
      </c>
      <c r="AD76" s="9">
        <v>0</v>
      </c>
      <c r="AE76" s="9">
        <v>0</v>
      </c>
      <c r="AF76" s="10">
        <v>0.0420082498387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74.72338210649168</v>
      </c>
      <c r="AW76" s="9">
        <v>24.332155281126884</v>
      </c>
      <c r="AX76" s="9">
        <v>0</v>
      </c>
      <c r="AY76" s="9">
        <v>0</v>
      </c>
      <c r="AZ76" s="10">
        <v>147.5454220932708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13.5649407817249</v>
      </c>
      <c r="BG76" s="9">
        <v>3.2372267561604997</v>
      </c>
      <c r="BH76" s="9">
        <v>0.42114554435480006</v>
      </c>
      <c r="BI76" s="9">
        <v>0</v>
      </c>
      <c r="BJ76" s="10">
        <v>14.031124557180497</v>
      </c>
      <c r="BK76" s="17">
        <f t="shared" si="2"/>
        <v>278.89659288582374</v>
      </c>
      <c r="BL76" s="16"/>
      <c r="BM76" s="50"/>
    </row>
    <row r="77" spans="1:65" s="12" customFormat="1" ht="15">
      <c r="A77" s="5"/>
      <c r="B77" s="8" t="s">
        <v>168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0.08803964499959999</v>
      </c>
      <c r="I77" s="9">
        <v>0</v>
      </c>
      <c r="J77" s="9">
        <v>0</v>
      </c>
      <c r="K77" s="9">
        <v>0</v>
      </c>
      <c r="L77" s="10">
        <v>0.1068914209352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0.1641398816768</v>
      </c>
      <c r="S77" s="9">
        <v>0</v>
      </c>
      <c r="T77" s="9">
        <v>0</v>
      </c>
      <c r="U77" s="9">
        <v>0</v>
      </c>
      <c r="V77" s="10">
        <v>0.0352974491934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0.053295967387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0.001371392258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40.373732392085394</v>
      </c>
      <c r="AW77" s="9">
        <v>3.826087470751879</v>
      </c>
      <c r="AX77" s="9">
        <v>0</v>
      </c>
      <c r="AY77" s="9">
        <v>0</v>
      </c>
      <c r="AZ77" s="10">
        <v>26.327344830219605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8.302139494540901</v>
      </c>
      <c r="BG77" s="9">
        <v>1.1519694967738001</v>
      </c>
      <c r="BH77" s="9">
        <v>0</v>
      </c>
      <c r="BI77" s="9">
        <v>0</v>
      </c>
      <c r="BJ77" s="10">
        <v>2.9618431170292</v>
      </c>
      <c r="BK77" s="17">
        <f t="shared" si="2"/>
        <v>83.39215255785078</v>
      </c>
      <c r="BL77" s="16"/>
      <c r="BM77" s="50"/>
    </row>
    <row r="78" spans="1:65" s="12" customFormat="1" ht="15">
      <c r="A78" s="5"/>
      <c r="B78" s="8" t="s">
        <v>169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0.029757677419199997</v>
      </c>
      <c r="I78" s="9">
        <v>0</v>
      </c>
      <c r="J78" s="9">
        <v>0</v>
      </c>
      <c r="K78" s="9">
        <v>0</v>
      </c>
      <c r="L78" s="10">
        <v>0.0442114064514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0.0086625320322</v>
      </c>
      <c r="S78" s="9">
        <v>0</v>
      </c>
      <c r="T78" s="9">
        <v>0</v>
      </c>
      <c r="U78" s="9">
        <v>0</v>
      </c>
      <c r="V78" s="10">
        <v>0.0077936774192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0.11496824999989999</v>
      </c>
      <c r="AC78" s="9">
        <v>0</v>
      </c>
      <c r="AD78" s="9">
        <v>0</v>
      </c>
      <c r="AE78" s="9">
        <v>0</v>
      </c>
      <c r="AF78" s="10">
        <v>0.0059181110967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0.0138065784838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60.8003956286339</v>
      </c>
      <c r="AW78" s="9">
        <v>4.289752033807366</v>
      </c>
      <c r="AX78" s="9">
        <v>0</v>
      </c>
      <c r="AY78" s="9">
        <v>0</v>
      </c>
      <c r="AZ78" s="10">
        <v>37.27780768309061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7.8030852640906</v>
      </c>
      <c r="BG78" s="9">
        <v>1.7547700070963999</v>
      </c>
      <c r="BH78" s="9">
        <v>0</v>
      </c>
      <c r="BI78" s="9">
        <v>0</v>
      </c>
      <c r="BJ78" s="10">
        <v>3.8016277565455</v>
      </c>
      <c r="BK78" s="17">
        <f t="shared" si="2"/>
        <v>115.95255660616678</v>
      </c>
      <c r="BL78" s="16"/>
      <c r="BM78" s="50"/>
    </row>
    <row r="79" spans="1:65" s="12" customFormat="1" ht="15">
      <c r="A79" s="5"/>
      <c r="B79" s="8" t="s">
        <v>170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0.0413169290322</v>
      </c>
      <c r="I79" s="9">
        <v>0</v>
      </c>
      <c r="J79" s="9">
        <v>0</v>
      </c>
      <c r="K79" s="9">
        <v>0</v>
      </c>
      <c r="L79" s="10">
        <v>0.1817703007416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0.0231816921933</v>
      </c>
      <c r="S79" s="9">
        <v>0</v>
      </c>
      <c r="T79" s="9">
        <v>0</v>
      </c>
      <c r="U79" s="9">
        <v>0</v>
      </c>
      <c r="V79" s="10">
        <v>0.033742158709499995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33.1540890069921</v>
      </c>
      <c r="AW79" s="9">
        <v>2.4491631245974546</v>
      </c>
      <c r="AX79" s="9">
        <v>0</v>
      </c>
      <c r="AY79" s="9">
        <v>0</v>
      </c>
      <c r="AZ79" s="10">
        <v>17.0466239275109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2.4555863784484</v>
      </c>
      <c r="BG79" s="9">
        <v>0.027170858064499998</v>
      </c>
      <c r="BH79" s="9">
        <v>0</v>
      </c>
      <c r="BI79" s="9">
        <v>0</v>
      </c>
      <c r="BJ79" s="10">
        <v>0.9154470810304001</v>
      </c>
      <c r="BK79" s="17">
        <f t="shared" si="2"/>
        <v>56.32809145732036</v>
      </c>
      <c r="BL79" s="16"/>
      <c r="BM79" s="50"/>
    </row>
    <row r="80" spans="1:65" s="12" customFormat="1" ht="15">
      <c r="A80" s="5"/>
      <c r="B80" s="8" t="s">
        <v>171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0.0626997411611</v>
      </c>
      <c r="I80" s="9">
        <v>0</v>
      </c>
      <c r="J80" s="9">
        <v>0</v>
      </c>
      <c r="K80" s="9">
        <v>0</v>
      </c>
      <c r="L80" s="10">
        <v>0.033427199354499997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0.06476943480620001</v>
      </c>
      <c r="S80" s="9">
        <v>0</v>
      </c>
      <c r="T80" s="9">
        <v>0</v>
      </c>
      <c r="U80" s="9">
        <v>0</v>
      </c>
      <c r="V80" s="10">
        <v>0.10191092219330002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0.0060663208387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42.3685522766995</v>
      </c>
      <c r="AW80" s="9">
        <v>4.8055946494731</v>
      </c>
      <c r="AX80" s="9">
        <v>0</v>
      </c>
      <c r="AY80" s="9">
        <v>0</v>
      </c>
      <c r="AZ80" s="10">
        <v>32.0286495138959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5.0019094518316</v>
      </c>
      <c r="BG80" s="9">
        <v>0.1580270766128</v>
      </c>
      <c r="BH80" s="9">
        <v>0</v>
      </c>
      <c r="BI80" s="9">
        <v>0</v>
      </c>
      <c r="BJ80" s="10">
        <v>3.8333568721897</v>
      </c>
      <c r="BK80" s="17">
        <f t="shared" si="2"/>
        <v>88.46496345905639</v>
      </c>
      <c r="BL80" s="16"/>
      <c r="BM80" s="50"/>
    </row>
    <row r="81" spans="1:65" s="12" customFormat="1" ht="15">
      <c r="A81" s="5"/>
      <c r="B81" s="8" t="s">
        <v>172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0.0011237335483</v>
      </c>
      <c r="I81" s="9">
        <v>60.850252686645</v>
      </c>
      <c r="J81" s="9">
        <v>0</v>
      </c>
      <c r="K81" s="9">
        <v>0</v>
      </c>
      <c r="L81" s="10">
        <v>2.5396378193547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3.5038012038707</v>
      </c>
      <c r="S81" s="9">
        <v>39.0073454929354</v>
      </c>
      <c r="T81" s="9">
        <v>0</v>
      </c>
      <c r="U81" s="9">
        <v>0</v>
      </c>
      <c r="V81" s="10">
        <v>0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0.46717267206429997</v>
      </c>
      <c r="AW81" s="9">
        <v>51.149314107713316</v>
      </c>
      <c r="AX81" s="9">
        <v>0</v>
      </c>
      <c r="AY81" s="9">
        <v>0</v>
      </c>
      <c r="AZ81" s="10">
        <v>3.9953686429673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0.1201345929676</v>
      </c>
      <c r="BG81" s="9">
        <v>0</v>
      </c>
      <c r="BH81" s="9">
        <v>0</v>
      </c>
      <c r="BI81" s="9">
        <v>0</v>
      </c>
      <c r="BJ81" s="10">
        <v>0.7686722569674</v>
      </c>
      <c r="BK81" s="17">
        <f t="shared" si="2"/>
        <v>162.40282320903398</v>
      </c>
      <c r="BL81" s="16"/>
      <c r="BM81" s="50"/>
    </row>
    <row r="82" spans="1:65" s="12" customFormat="1" ht="15">
      <c r="A82" s="5"/>
      <c r="B82" s="8" t="s">
        <v>173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0.0011528120321000002</v>
      </c>
      <c r="I82" s="9">
        <v>0</v>
      </c>
      <c r="J82" s="9">
        <v>0</v>
      </c>
      <c r="K82" s="9">
        <v>0</v>
      </c>
      <c r="L82" s="10">
        <v>2.9836217277419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0.0008476560645</v>
      </c>
      <c r="S82" s="9">
        <v>0</v>
      </c>
      <c r="T82" s="9">
        <v>0</v>
      </c>
      <c r="U82" s="9">
        <v>0</v>
      </c>
      <c r="V82" s="10">
        <v>0.0022604154838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0.050333714258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11.7349566776107</v>
      </c>
      <c r="AW82" s="9">
        <v>20.27326401579846</v>
      </c>
      <c r="AX82" s="9">
        <v>0</v>
      </c>
      <c r="AY82" s="9">
        <v>0</v>
      </c>
      <c r="AZ82" s="10">
        <v>4.417593226449801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0.32923018251540004</v>
      </c>
      <c r="BG82" s="9">
        <v>0</v>
      </c>
      <c r="BH82" s="9">
        <v>0.11232696774190001</v>
      </c>
      <c r="BI82" s="9">
        <v>0</v>
      </c>
      <c r="BJ82" s="10">
        <v>0.5688227047091001</v>
      </c>
      <c r="BK82" s="17">
        <f t="shared" si="2"/>
        <v>40.47441010040567</v>
      </c>
      <c r="BL82" s="16"/>
      <c r="BM82" s="50"/>
    </row>
    <row r="83" spans="1:65" s="12" customFormat="1" ht="15">
      <c r="A83" s="5"/>
      <c r="B83" s="8" t="s">
        <v>174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0.1318633674515</v>
      </c>
      <c r="I83" s="9">
        <v>87.0687736223225</v>
      </c>
      <c r="J83" s="9">
        <v>0</v>
      </c>
      <c r="K83" s="9">
        <v>0</v>
      </c>
      <c r="L83" s="10">
        <v>5.1369801590643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0.007006382322499999</v>
      </c>
      <c r="S83" s="9">
        <v>27.5768230964193</v>
      </c>
      <c r="T83" s="9">
        <v>0.5570416129032</v>
      </c>
      <c r="U83" s="9">
        <v>0</v>
      </c>
      <c r="V83" s="10">
        <v>0.0978527149999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3.2249736283856993</v>
      </c>
      <c r="AW83" s="9">
        <v>4.693035758984588</v>
      </c>
      <c r="AX83" s="9">
        <v>0</v>
      </c>
      <c r="AY83" s="9">
        <v>0</v>
      </c>
      <c r="AZ83" s="10">
        <v>12.0335545046762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0.2907754268378</v>
      </c>
      <c r="BG83" s="9">
        <v>2.2355547317096</v>
      </c>
      <c r="BH83" s="9">
        <v>0</v>
      </c>
      <c r="BI83" s="9">
        <v>0</v>
      </c>
      <c r="BJ83" s="10">
        <v>0.6097981604509001</v>
      </c>
      <c r="BK83" s="17">
        <f t="shared" si="2"/>
        <v>143.66403316652801</v>
      </c>
      <c r="BL83" s="16"/>
      <c r="BM83" s="50"/>
    </row>
    <row r="84" spans="1:65" s="12" customFormat="1" ht="15">
      <c r="A84" s="5"/>
      <c r="B84" s="8" t="s">
        <v>175</v>
      </c>
      <c r="C84" s="11">
        <v>0</v>
      </c>
      <c r="D84" s="9">
        <v>13.3165432258064</v>
      </c>
      <c r="E84" s="9">
        <v>0</v>
      </c>
      <c r="F84" s="9">
        <v>0</v>
      </c>
      <c r="G84" s="10">
        <v>0</v>
      </c>
      <c r="H84" s="11">
        <v>0.0305123519677</v>
      </c>
      <c r="I84" s="9">
        <v>42.5100751794193</v>
      </c>
      <c r="J84" s="9">
        <v>0</v>
      </c>
      <c r="K84" s="9">
        <v>0</v>
      </c>
      <c r="L84" s="10">
        <v>2.2230754413546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</v>
      </c>
      <c r="S84" s="9">
        <v>22.1942387096774</v>
      </c>
      <c r="T84" s="9">
        <v>0</v>
      </c>
      <c r="U84" s="9">
        <v>0</v>
      </c>
      <c r="V84" s="10">
        <v>0.0077679835483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1.2877874041286</v>
      </c>
      <c r="AW84" s="9">
        <v>15.948641033113846</v>
      </c>
      <c r="AX84" s="9">
        <v>0</v>
      </c>
      <c r="AY84" s="9">
        <v>0</v>
      </c>
      <c r="AZ84" s="10">
        <v>3.1084944283543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0.109347351645</v>
      </c>
      <c r="BG84" s="9">
        <v>0</v>
      </c>
      <c r="BH84" s="9">
        <v>0</v>
      </c>
      <c r="BI84" s="9">
        <v>0</v>
      </c>
      <c r="BJ84" s="10">
        <v>0.0775850419353</v>
      </c>
      <c r="BK84" s="17">
        <f t="shared" si="2"/>
        <v>100.81406815095075</v>
      </c>
      <c r="BL84" s="16"/>
      <c r="BM84" s="50"/>
    </row>
    <row r="85" spans="1:65" s="12" customFormat="1" ht="15">
      <c r="A85" s="5"/>
      <c r="B85" s="8" t="s">
        <v>176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0.0097785093545</v>
      </c>
      <c r="I85" s="9">
        <v>41.172670967741894</v>
      </c>
      <c r="J85" s="9">
        <v>0</v>
      </c>
      <c r="K85" s="9">
        <v>0</v>
      </c>
      <c r="L85" s="10">
        <v>0.0025732919351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0.0005146583870000001</v>
      </c>
      <c r="S85" s="9">
        <v>0.5146583870967</v>
      </c>
      <c r="T85" s="9">
        <v>0</v>
      </c>
      <c r="U85" s="9">
        <v>0</v>
      </c>
      <c r="V85" s="10">
        <v>0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2.0682777649352997</v>
      </c>
      <c r="AW85" s="9">
        <v>4.957040669954144</v>
      </c>
      <c r="AX85" s="9">
        <v>0</v>
      </c>
      <c r="AY85" s="9">
        <v>0</v>
      </c>
      <c r="AZ85" s="10">
        <v>0.39667912693540003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</v>
      </c>
      <c r="BG85" s="9">
        <v>15.4349854838709</v>
      </c>
      <c r="BH85" s="9">
        <v>0</v>
      </c>
      <c r="BI85" s="9">
        <v>0</v>
      </c>
      <c r="BJ85" s="10">
        <v>0</v>
      </c>
      <c r="BK85" s="17">
        <f t="shared" si="2"/>
        <v>64.55717886021094</v>
      </c>
      <c r="BL85" s="16"/>
      <c r="BM85" s="50"/>
    </row>
    <row r="86" spans="1:65" s="12" customFormat="1" ht="15">
      <c r="A86" s="5"/>
      <c r="B86" s="8" t="s">
        <v>177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0.7105433255478999</v>
      </c>
      <c r="I86" s="9">
        <v>1E-09</v>
      </c>
      <c r="J86" s="9">
        <v>0</v>
      </c>
      <c r="K86" s="9">
        <v>0</v>
      </c>
      <c r="L86" s="10">
        <v>0.7186730596768001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0.2703864626448</v>
      </c>
      <c r="S86" s="9">
        <v>0</v>
      </c>
      <c r="T86" s="9">
        <v>0</v>
      </c>
      <c r="U86" s="9">
        <v>0</v>
      </c>
      <c r="V86" s="10">
        <v>0.28222108928980005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0.008406408129</v>
      </c>
      <c r="AC86" s="9">
        <v>0</v>
      </c>
      <c r="AD86" s="9">
        <v>0</v>
      </c>
      <c r="AE86" s="9">
        <v>0</v>
      </c>
      <c r="AF86" s="10">
        <v>0.0507525008064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4.0276806399999996E-05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6.8311115896093995</v>
      </c>
      <c r="AW86" s="9">
        <v>2.1448420144217373</v>
      </c>
      <c r="AX86" s="9">
        <v>0</v>
      </c>
      <c r="AY86" s="9">
        <v>0</v>
      </c>
      <c r="AZ86" s="10">
        <v>10.1132374380934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1.7567362924478</v>
      </c>
      <c r="BG86" s="9">
        <v>1.2999011388062</v>
      </c>
      <c r="BH86" s="9">
        <v>0</v>
      </c>
      <c r="BI86" s="9">
        <v>0</v>
      </c>
      <c r="BJ86" s="10">
        <v>1.9750135756746001</v>
      </c>
      <c r="BK86" s="17">
        <f t="shared" si="2"/>
        <v>26.161865172954236</v>
      </c>
      <c r="BL86" s="16"/>
      <c r="BM86" s="50"/>
    </row>
    <row r="87" spans="1:65" s="12" customFormat="1" ht="15">
      <c r="A87" s="5"/>
      <c r="B87" s="8" t="s">
        <v>178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0.6035099651608001</v>
      </c>
      <c r="I87" s="9">
        <v>0.28533627222569996</v>
      </c>
      <c r="J87" s="9">
        <v>0</v>
      </c>
      <c r="K87" s="9">
        <v>0</v>
      </c>
      <c r="L87" s="10">
        <v>0.526339786064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0.08407516106440001</v>
      </c>
      <c r="S87" s="9">
        <v>3.5649694200966</v>
      </c>
      <c r="T87" s="9">
        <v>0</v>
      </c>
      <c r="U87" s="9">
        <v>0</v>
      </c>
      <c r="V87" s="10">
        <v>0.35090856499940004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5.423541755705399</v>
      </c>
      <c r="AW87" s="9">
        <v>4.84585057838787</v>
      </c>
      <c r="AX87" s="9">
        <v>0</v>
      </c>
      <c r="AY87" s="9">
        <v>0</v>
      </c>
      <c r="AZ87" s="10">
        <v>8.324206438738301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1.6978468297055995</v>
      </c>
      <c r="BG87" s="9">
        <v>1.7150246197734997</v>
      </c>
      <c r="BH87" s="9">
        <v>0</v>
      </c>
      <c r="BI87" s="9">
        <v>0</v>
      </c>
      <c r="BJ87" s="10">
        <v>2.4018184641900002</v>
      </c>
      <c r="BK87" s="17">
        <f t="shared" si="2"/>
        <v>29.82342785611157</v>
      </c>
      <c r="BL87" s="16"/>
      <c r="BM87" s="50"/>
    </row>
    <row r="88" spans="1:65" s="12" customFormat="1" ht="15">
      <c r="A88" s="5"/>
      <c r="B88" s="8" t="s">
        <v>179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0.11848334016110001</v>
      </c>
      <c r="I88" s="9">
        <v>0</v>
      </c>
      <c r="J88" s="9">
        <v>0</v>
      </c>
      <c r="K88" s="9">
        <v>0</v>
      </c>
      <c r="L88" s="10">
        <v>0.1379081847095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0.0119533119676</v>
      </c>
      <c r="S88" s="9">
        <v>0</v>
      </c>
      <c r="T88" s="9">
        <v>0</v>
      </c>
      <c r="U88" s="9">
        <v>0</v>
      </c>
      <c r="V88" s="10">
        <v>0.024928819451500002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0.0570862270643</v>
      </c>
      <c r="AC88" s="9">
        <v>0</v>
      </c>
      <c r="AD88" s="9">
        <v>0</v>
      </c>
      <c r="AE88" s="9">
        <v>0</v>
      </c>
      <c r="AF88" s="10">
        <v>0.0284211807418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0.0011293474193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9.80294880596</v>
      </c>
      <c r="AW88" s="9">
        <v>1.3173861044048811</v>
      </c>
      <c r="AX88" s="9">
        <v>0.1132197440645</v>
      </c>
      <c r="AY88" s="9">
        <v>0</v>
      </c>
      <c r="AZ88" s="10">
        <v>10.236769138318397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2.7309246866728003</v>
      </c>
      <c r="BG88" s="9">
        <v>0.5081511405159</v>
      </c>
      <c r="BH88" s="9">
        <v>0</v>
      </c>
      <c r="BI88" s="9">
        <v>0</v>
      </c>
      <c r="BJ88" s="10">
        <v>1.4430219108688</v>
      </c>
      <c r="BK88" s="17">
        <f t="shared" si="2"/>
        <v>26.532331942320376</v>
      </c>
      <c r="BL88" s="16"/>
      <c r="BM88" s="50"/>
    </row>
    <row r="89" spans="1:65" s="12" customFormat="1" ht="15">
      <c r="A89" s="5"/>
      <c r="B89" s="8" t="s">
        <v>180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0.044379522096599996</v>
      </c>
      <c r="I89" s="9">
        <v>0</v>
      </c>
      <c r="J89" s="9">
        <v>0</v>
      </c>
      <c r="K89" s="9">
        <v>0</v>
      </c>
      <c r="L89" s="10">
        <v>0.0377668905158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0.0392383277418</v>
      </c>
      <c r="S89" s="9">
        <v>0</v>
      </c>
      <c r="T89" s="9">
        <v>0</v>
      </c>
      <c r="U89" s="9">
        <v>0</v>
      </c>
      <c r="V89" s="10">
        <v>0.0374283290966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0.0206099666128</v>
      </c>
      <c r="AC89" s="9">
        <v>0.2669516570967</v>
      </c>
      <c r="AD89" s="9">
        <v>0</v>
      </c>
      <c r="AE89" s="9">
        <v>0</v>
      </c>
      <c r="AF89" s="10">
        <v>1.2068637709676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0.0005411945160999999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57.12158063015091</v>
      </c>
      <c r="AW89" s="9">
        <v>9.07901097804519</v>
      </c>
      <c r="AX89" s="9">
        <v>0.16855558183869998</v>
      </c>
      <c r="AY89" s="9">
        <v>0</v>
      </c>
      <c r="AZ89" s="10">
        <v>43.4101383942201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4.6732065301881</v>
      </c>
      <c r="BG89" s="9">
        <v>0.7035528709677</v>
      </c>
      <c r="BH89" s="9">
        <v>0</v>
      </c>
      <c r="BI89" s="9">
        <v>0</v>
      </c>
      <c r="BJ89" s="10">
        <v>2.4705515239973996</v>
      </c>
      <c r="BK89" s="17">
        <f t="shared" si="2"/>
        <v>119.2803761680521</v>
      </c>
      <c r="BL89" s="16"/>
      <c r="BM89" s="50"/>
    </row>
    <row r="90" spans="1:65" s="12" customFormat="1" ht="15">
      <c r="A90" s="5"/>
      <c r="B90" s="8" t="s">
        <v>181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0.0768906336771</v>
      </c>
      <c r="I90" s="9">
        <v>0</v>
      </c>
      <c r="J90" s="9">
        <v>0</v>
      </c>
      <c r="K90" s="9">
        <v>0</v>
      </c>
      <c r="L90" s="10">
        <v>0.4216807602579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0.0069584283869</v>
      </c>
      <c r="S90" s="9">
        <v>0</v>
      </c>
      <c r="T90" s="9">
        <v>0</v>
      </c>
      <c r="U90" s="9">
        <v>0</v>
      </c>
      <c r="V90" s="10">
        <v>0.0071903759999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0.1562492721288</v>
      </c>
      <c r="AC90" s="9">
        <v>0</v>
      </c>
      <c r="AD90" s="9">
        <v>0</v>
      </c>
      <c r="AE90" s="9">
        <v>0</v>
      </c>
      <c r="AF90" s="10">
        <v>0.5749428944514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0.0057729854838</v>
      </c>
      <c r="AM90" s="9">
        <v>0</v>
      </c>
      <c r="AN90" s="9">
        <v>0</v>
      </c>
      <c r="AO90" s="9">
        <v>0</v>
      </c>
      <c r="AP90" s="10">
        <v>0.012618203806399999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84.2711523286292</v>
      </c>
      <c r="AW90" s="9">
        <v>18.178799642121078</v>
      </c>
      <c r="AX90" s="9">
        <v>0</v>
      </c>
      <c r="AY90" s="9">
        <v>0</v>
      </c>
      <c r="AZ90" s="10">
        <v>32.454414116024395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12.956196489214802</v>
      </c>
      <c r="BG90" s="9">
        <v>0.8688713858386</v>
      </c>
      <c r="BH90" s="9">
        <v>0</v>
      </c>
      <c r="BI90" s="9">
        <v>0</v>
      </c>
      <c r="BJ90" s="10">
        <v>3.2008130211577</v>
      </c>
      <c r="BK90" s="17">
        <f t="shared" si="2"/>
        <v>153.19255053717794</v>
      </c>
      <c r="BL90" s="16"/>
      <c r="BM90" s="50"/>
    </row>
    <row r="91" spans="1:65" s="12" customFormat="1" ht="15">
      <c r="A91" s="5"/>
      <c r="B91" s="8" t="s">
        <v>182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0.0122754322578</v>
      </c>
      <c r="I91" s="9">
        <v>0</v>
      </c>
      <c r="J91" s="9">
        <v>0</v>
      </c>
      <c r="K91" s="9">
        <v>0</v>
      </c>
      <c r="L91" s="10">
        <v>0.15979458899960003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0.0284566838706</v>
      </c>
      <c r="S91" s="9">
        <v>0</v>
      </c>
      <c r="T91" s="9">
        <v>0</v>
      </c>
      <c r="U91" s="9">
        <v>0</v>
      </c>
      <c r="V91" s="10">
        <v>0.1281666722579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24.9509398714769</v>
      </c>
      <c r="AW91" s="9">
        <v>8.46613313651092</v>
      </c>
      <c r="AX91" s="9">
        <v>0</v>
      </c>
      <c r="AY91" s="9">
        <v>0</v>
      </c>
      <c r="AZ91" s="10">
        <v>8.093226569157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5.0850647569625</v>
      </c>
      <c r="BG91" s="9">
        <v>0.13901762096759998</v>
      </c>
      <c r="BH91" s="9">
        <v>0</v>
      </c>
      <c r="BI91" s="9">
        <v>0</v>
      </c>
      <c r="BJ91" s="10">
        <v>1.9151909537720002</v>
      </c>
      <c r="BK91" s="17">
        <f t="shared" si="2"/>
        <v>48.978266286232824</v>
      </c>
      <c r="BL91" s="16"/>
      <c r="BM91" s="50"/>
    </row>
    <row r="92" spans="1:65" s="12" customFormat="1" ht="15">
      <c r="A92" s="5"/>
      <c r="B92" s="8" t="s">
        <v>183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0.0709593271608</v>
      </c>
      <c r="I92" s="9">
        <v>0</v>
      </c>
      <c r="J92" s="9">
        <v>0</v>
      </c>
      <c r="K92" s="9">
        <v>0</v>
      </c>
      <c r="L92" s="10">
        <v>0.0101009990322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0.039842829516</v>
      </c>
      <c r="S92" s="9">
        <v>0</v>
      </c>
      <c r="T92" s="9">
        <v>0</v>
      </c>
      <c r="U92" s="9">
        <v>0</v>
      </c>
      <c r="V92" s="10">
        <v>0.0033669996774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0.2014247032257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60.67613704044331</v>
      </c>
      <c r="AW92" s="9">
        <v>4.472300780623625</v>
      </c>
      <c r="AX92" s="9">
        <v>0</v>
      </c>
      <c r="AY92" s="9">
        <v>0</v>
      </c>
      <c r="AZ92" s="10">
        <v>16.3595001527706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8.7784242345436</v>
      </c>
      <c r="BG92" s="9">
        <v>0.6320413544193</v>
      </c>
      <c r="BH92" s="9">
        <v>0</v>
      </c>
      <c r="BI92" s="9">
        <v>0</v>
      </c>
      <c r="BJ92" s="10">
        <v>1.2573428258055999</v>
      </c>
      <c r="BK92" s="17">
        <f t="shared" si="2"/>
        <v>92.50144124721812</v>
      </c>
      <c r="BL92" s="16"/>
      <c r="BM92" s="50"/>
    </row>
    <row r="93" spans="1:65" s="12" customFormat="1" ht="15">
      <c r="A93" s="5"/>
      <c r="B93" s="8" t="s">
        <v>184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</v>
      </c>
      <c r="I93" s="9">
        <v>0</v>
      </c>
      <c r="J93" s="9">
        <v>0</v>
      </c>
      <c r="K93" s="9">
        <v>0</v>
      </c>
      <c r="L93" s="10">
        <v>0.0095481464516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0.023870366128799995</v>
      </c>
      <c r="S93" s="9">
        <v>0</v>
      </c>
      <c r="T93" s="9">
        <v>0</v>
      </c>
      <c r="U93" s="9">
        <v>0</v>
      </c>
      <c r="V93" s="10">
        <v>0.0166562110322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36.043482727220194</v>
      </c>
      <c r="AW93" s="9">
        <v>1.3966060831331963</v>
      </c>
      <c r="AX93" s="9">
        <v>0</v>
      </c>
      <c r="AY93" s="9">
        <v>0</v>
      </c>
      <c r="AZ93" s="10">
        <v>4.588989196514099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1.4789791147714002</v>
      </c>
      <c r="BG93" s="9">
        <v>0</v>
      </c>
      <c r="BH93" s="9">
        <v>0</v>
      </c>
      <c r="BI93" s="9">
        <v>0</v>
      </c>
      <c r="BJ93" s="10">
        <v>0.2428281924185</v>
      </c>
      <c r="BK93" s="17">
        <f t="shared" si="2"/>
        <v>43.80096003766999</v>
      </c>
      <c r="BL93" s="16"/>
      <c r="BM93" s="50"/>
    </row>
    <row r="94" spans="1:65" s="12" customFormat="1" ht="15">
      <c r="A94" s="5"/>
      <c r="B94" s="8" t="s">
        <v>185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1.2322146493546</v>
      </c>
      <c r="I94" s="9">
        <v>0</v>
      </c>
      <c r="J94" s="9">
        <v>0</v>
      </c>
      <c r="K94" s="9">
        <v>0</v>
      </c>
      <c r="L94" s="10">
        <v>0.2484774817418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0.0207003345159</v>
      </c>
      <c r="S94" s="9">
        <v>0</v>
      </c>
      <c r="T94" s="9">
        <v>0</v>
      </c>
      <c r="U94" s="9">
        <v>0</v>
      </c>
      <c r="V94" s="10">
        <v>0.0054474564516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0.004891858548300001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67.4091962871798</v>
      </c>
      <c r="AW94" s="9">
        <v>5.8386682619684125</v>
      </c>
      <c r="AX94" s="9">
        <v>0</v>
      </c>
      <c r="AY94" s="9">
        <v>0</v>
      </c>
      <c r="AZ94" s="10">
        <v>18.305449196543503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9.1856890157664</v>
      </c>
      <c r="BG94" s="9">
        <v>0.2554637241934</v>
      </c>
      <c r="BH94" s="9">
        <v>0</v>
      </c>
      <c r="BI94" s="9">
        <v>0</v>
      </c>
      <c r="BJ94" s="10">
        <v>0.9485853844819999</v>
      </c>
      <c r="BK94" s="17">
        <f t="shared" si="2"/>
        <v>103.45478365074571</v>
      </c>
      <c r="BL94" s="16"/>
      <c r="BM94" s="50"/>
    </row>
    <row r="95" spans="1:65" s="12" customFormat="1" ht="15">
      <c r="A95" s="5"/>
      <c r="B95" s="8" t="s">
        <v>186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0.40013013193490005</v>
      </c>
      <c r="I95" s="9">
        <v>0.021483620967700002</v>
      </c>
      <c r="J95" s="9">
        <v>0</v>
      </c>
      <c r="K95" s="9">
        <v>0</v>
      </c>
      <c r="L95" s="10">
        <v>0.12463693096739999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0.04723116774140001</v>
      </c>
      <c r="S95" s="9">
        <v>0</v>
      </c>
      <c r="T95" s="9">
        <v>0</v>
      </c>
      <c r="U95" s="9">
        <v>0</v>
      </c>
      <c r="V95" s="10">
        <v>0.0353648502902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0.0163992103225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0.0005124753225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63.8256045681819</v>
      </c>
      <c r="AW95" s="9">
        <v>6.941686024111132</v>
      </c>
      <c r="AX95" s="9">
        <v>0</v>
      </c>
      <c r="AY95" s="9">
        <v>0</v>
      </c>
      <c r="AZ95" s="10">
        <v>12.8116243804799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6.0594040515749</v>
      </c>
      <c r="BG95" s="9">
        <v>0</v>
      </c>
      <c r="BH95" s="9">
        <v>0</v>
      </c>
      <c r="BI95" s="9">
        <v>0</v>
      </c>
      <c r="BJ95" s="10">
        <v>0.5748197970955</v>
      </c>
      <c r="BK95" s="17">
        <f t="shared" si="2"/>
        <v>90.85889720898994</v>
      </c>
      <c r="BL95" s="16"/>
      <c r="BM95" s="50"/>
    </row>
    <row r="96" spans="1:65" s="12" customFormat="1" ht="15">
      <c r="A96" s="5"/>
      <c r="B96" s="8" t="s">
        <v>187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0.3337182145157</v>
      </c>
      <c r="I96" s="9">
        <v>0</v>
      </c>
      <c r="J96" s="9">
        <v>0</v>
      </c>
      <c r="K96" s="9">
        <v>0</v>
      </c>
      <c r="L96" s="10">
        <v>0.0351738004191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0.0402602856448</v>
      </c>
      <c r="S96" s="9">
        <v>0</v>
      </c>
      <c r="T96" s="9">
        <v>0</v>
      </c>
      <c r="U96" s="9">
        <v>0</v>
      </c>
      <c r="V96" s="10">
        <v>0.0058268259677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0.0899277841611</v>
      </c>
      <c r="AC96" s="9">
        <v>0</v>
      </c>
      <c r="AD96" s="9">
        <v>0</v>
      </c>
      <c r="AE96" s="9">
        <v>0</v>
      </c>
      <c r="AF96" s="10">
        <v>0.050865983354800005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0.0005291369354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43.13778906166348</v>
      </c>
      <c r="AW96" s="9">
        <v>3.739977392983788</v>
      </c>
      <c r="AX96" s="9">
        <v>0</v>
      </c>
      <c r="AY96" s="9">
        <v>0</v>
      </c>
      <c r="AZ96" s="10">
        <v>27.415478846027504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14.4690639362491</v>
      </c>
      <c r="BG96" s="9">
        <v>0.25398572903210004</v>
      </c>
      <c r="BH96" s="9">
        <v>0</v>
      </c>
      <c r="BI96" s="9">
        <v>0</v>
      </c>
      <c r="BJ96" s="10">
        <v>1.1382681243533999</v>
      </c>
      <c r="BK96" s="17">
        <f aca="true" t="shared" si="3" ref="BK96:BK163">SUM(C96:BJ96)</f>
        <v>90.71086512130798</v>
      </c>
      <c r="BL96" s="16"/>
      <c r="BM96" s="50"/>
    </row>
    <row r="97" spans="1:65" s="12" customFormat="1" ht="15">
      <c r="A97" s="5"/>
      <c r="B97" s="8" t="s">
        <v>188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0.07861249448350001</v>
      </c>
      <c r="I97" s="9">
        <v>0</v>
      </c>
      <c r="J97" s="9">
        <v>0</v>
      </c>
      <c r="K97" s="9">
        <v>0</v>
      </c>
      <c r="L97" s="10">
        <v>0.0566759394192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0.0273231112899</v>
      </c>
      <c r="S97" s="9">
        <v>0</v>
      </c>
      <c r="T97" s="9">
        <v>0</v>
      </c>
      <c r="U97" s="9">
        <v>0</v>
      </c>
      <c r="V97" s="10">
        <v>0.056954669451300004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0.015608464516099999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0.0008584655482999999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31.803107258019203</v>
      </c>
      <c r="AW97" s="9">
        <v>2.893096174712171</v>
      </c>
      <c r="AX97" s="9">
        <v>0</v>
      </c>
      <c r="AY97" s="9">
        <v>0</v>
      </c>
      <c r="AZ97" s="10">
        <v>7.8741343739967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7.6566035792521</v>
      </c>
      <c r="BG97" s="9">
        <v>0</v>
      </c>
      <c r="BH97" s="9">
        <v>0</v>
      </c>
      <c r="BI97" s="9">
        <v>0</v>
      </c>
      <c r="BJ97" s="10">
        <v>0.6820665842567001</v>
      </c>
      <c r="BK97" s="17">
        <f t="shared" si="3"/>
        <v>51.14504111494518</v>
      </c>
      <c r="BL97" s="16"/>
      <c r="BM97" s="50"/>
    </row>
    <row r="98" spans="1:65" s="12" customFormat="1" ht="15">
      <c r="A98" s="5"/>
      <c r="B98" s="8" t="s">
        <v>189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9.154102363483101</v>
      </c>
      <c r="I98" s="9">
        <v>0.1159914750645</v>
      </c>
      <c r="J98" s="9">
        <v>0</v>
      </c>
      <c r="K98" s="9">
        <v>0</v>
      </c>
      <c r="L98" s="10">
        <v>1.9128206692573002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0.0659975334191</v>
      </c>
      <c r="S98" s="9">
        <v>2.2534885904514</v>
      </c>
      <c r="T98" s="9">
        <v>0.026044547290299997</v>
      </c>
      <c r="U98" s="9">
        <v>0</v>
      </c>
      <c r="V98" s="10">
        <v>0.6697571122574001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0.0025445828064000003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4.0594293456108</v>
      </c>
      <c r="AW98" s="9">
        <v>4.513921620280774</v>
      </c>
      <c r="AX98" s="9">
        <v>0</v>
      </c>
      <c r="AY98" s="9">
        <v>0</v>
      </c>
      <c r="AZ98" s="10">
        <v>7.628401440609601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1.4505456792871</v>
      </c>
      <c r="BG98" s="9">
        <v>0.46941976958049997</v>
      </c>
      <c r="BH98" s="9">
        <v>0</v>
      </c>
      <c r="BI98" s="9">
        <v>0</v>
      </c>
      <c r="BJ98" s="10">
        <v>1.8021900107398</v>
      </c>
      <c r="BK98" s="17">
        <f t="shared" si="3"/>
        <v>34.124654740138084</v>
      </c>
      <c r="BL98" s="16"/>
      <c r="BM98" s="50"/>
    </row>
    <row r="99" spans="1:65" s="12" customFormat="1" ht="15">
      <c r="A99" s="5"/>
      <c r="B99" s="8" t="s">
        <v>190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0.0054455801933</v>
      </c>
      <c r="I99" s="9">
        <v>46.867375181064396</v>
      </c>
      <c r="J99" s="9">
        <v>0</v>
      </c>
      <c r="K99" s="9">
        <v>0</v>
      </c>
      <c r="L99" s="10">
        <v>2.8082005397095005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</v>
      </c>
      <c r="S99" s="9">
        <v>0</v>
      </c>
      <c r="T99" s="9">
        <v>0</v>
      </c>
      <c r="U99" s="9">
        <v>0</v>
      </c>
      <c r="V99" s="10">
        <v>0.020325649806399997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0.0503503838708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0.7353859115789999</v>
      </c>
      <c r="AW99" s="9">
        <v>15.234838713673977</v>
      </c>
      <c r="AX99" s="9">
        <v>0</v>
      </c>
      <c r="AY99" s="9">
        <v>0</v>
      </c>
      <c r="AZ99" s="10">
        <v>18.420640549544295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0.1391004725794</v>
      </c>
      <c r="BG99" s="9">
        <v>70.58006362945142</v>
      </c>
      <c r="BH99" s="9">
        <v>0</v>
      </c>
      <c r="BI99" s="9">
        <v>0</v>
      </c>
      <c r="BJ99" s="10">
        <v>1.8546746669654999</v>
      </c>
      <c r="BK99" s="17">
        <f t="shared" si="3"/>
        <v>156.716401278438</v>
      </c>
      <c r="BL99" s="16"/>
      <c r="BM99" s="50"/>
    </row>
    <row r="100" spans="1:65" s="12" customFormat="1" ht="15">
      <c r="A100" s="5"/>
      <c r="B100" s="8" t="s">
        <v>191</v>
      </c>
      <c r="C100" s="11">
        <v>0</v>
      </c>
      <c r="D100" s="9">
        <v>10.796164516129</v>
      </c>
      <c r="E100" s="9">
        <v>0</v>
      </c>
      <c r="F100" s="9">
        <v>0</v>
      </c>
      <c r="G100" s="10">
        <v>0</v>
      </c>
      <c r="H100" s="11">
        <v>0.053980822580599996</v>
      </c>
      <c r="I100" s="9">
        <v>386.34074720967715</v>
      </c>
      <c r="J100" s="9">
        <v>0</v>
      </c>
      <c r="K100" s="9">
        <v>0</v>
      </c>
      <c r="L100" s="10">
        <v>0.24020286467730004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0.0333397953223</v>
      </c>
      <c r="S100" s="9">
        <v>5.4030249062258004</v>
      </c>
      <c r="T100" s="9">
        <v>0</v>
      </c>
      <c r="U100" s="9">
        <v>0</v>
      </c>
      <c r="V100" s="10">
        <v>0.0021592329032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12.764530908902302</v>
      </c>
      <c r="AW100" s="9">
        <v>11.14910081744388</v>
      </c>
      <c r="AX100" s="9">
        <v>0</v>
      </c>
      <c r="AY100" s="9">
        <v>0</v>
      </c>
      <c r="AZ100" s="10">
        <v>20.377277445999198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0.1677084287734</v>
      </c>
      <c r="BG100" s="9">
        <v>0</v>
      </c>
      <c r="BH100" s="9">
        <v>0</v>
      </c>
      <c r="BI100" s="9">
        <v>0</v>
      </c>
      <c r="BJ100" s="10">
        <v>0.0578789614514</v>
      </c>
      <c r="BK100" s="17">
        <f t="shared" si="3"/>
        <v>447.38611591008555</v>
      </c>
      <c r="BL100" s="16"/>
      <c r="BM100" s="50"/>
    </row>
    <row r="101" spans="1:65" s="12" customFormat="1" ht="15">
      <c r="A101" s="5"/>
      <c r="B101" s="8" t="s">
        <v>192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5.538503330644699</v>
      </c>
      <c r="I101" s="9">
        <v>83.48816092458041</v>
      </c>
      <c r="J101" s="9">
        <v>0</v>
      </c>
      <c r="K101" s="9">
        <v>0</v>
      </c>
      <c r="L101" s="10">
        <v>2.9014213502899002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0.1291970697095</v>
      </c>
      <c r="S101" s="9">
        <v>21.571580645161198</v>
      </c>
      <c r="T101" s="9">
        <v>0</v>
      </c>
      <c r="U101" s="9">
        <v>0</v>
      </c>
      <c r="V101" s="10">
        <v>5.693279421773999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13.313982896994405</v>
      </c>
      <c r="AW101" s="9">
        <v>18.943065653226363</v>
      </c>
      <c r="AX101" s="9">
        <v>0</v>
      </c>
      <c r="AY101" s="9">
        <v>0</v>
      </c>
      <c r="AZ101" s="10">
        <v>14.8817728269968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2.2919686589658004</v>
      </c>
      <c r="BG101" s="9">
        <v>1.7722643879030002</v>
      </c>
      <c r="BH101" s="9">
        <v>0</v>
      </c>
      <c r="BI101" s="9">
        <v>0</v>
      </c>
      <c r="BJ101" s="10">
        <v>0.8583701480960001</v>
      </c>
      <c r="BK101" s="17">
        <f t="shared" si="3"/>
        <v>171.38356731434206</v>
      </c>
      <c r="BL101" s="16"/>
      <c r="BM101" s="50"/>
    </row>
    <row r="102" spans="1:65" s="12" customFormat="1" ht="15">
      <c r="A102" s="5"/>
      <c r="B102" s="8" t="s">
        <v>193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1.0766439893547</v>
      </c>
      <c r="I102" s="9">
        <v>59.2284874855159</v>
      </c>
      <c r="J102" s="9">
        <v>0</v>
      </c>
      <c r="K102" s="9">
        <v>0</v>
      </c>
      <c r="L102" s="10">
        <v>1.2010585774193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</v>
      </c>
      <c r="S102" s="9">
        <v>21.543651612903197</v>
      </c>
      <c r="T102" s="9">
        <v>0</v>
      </c>
      <c r="U102" s="9">
        <v>0</v>
      </c>
      <c r="V102" s="10">
        <v>0.053859129032200005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4.2406372516126005</v>
      </c>
      <c r="AW102" s="9">
        <v>6.831427032858096</v>
      </c>
      <c r="AX102" s="9">
        <v>0</v>
      </c>
      <c r="AY102" s="9">
        <v>0</v>
      </c>
      <c r="AZ102" s="10">
        <v>1.6074509186124002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0.2032116070319</v>
      </c>
      <c r="BG102" s="9">
        <v>0</v>
      </c>
      <c r="BH102" s="9">
        <v>0</v>
      </c>
      <c r="BI102" s="9">
        <v>0</v>
      </c>
      <c r="BJ102" s="10">
        <v>0.0475071898386</v>
      </c>
      <c r="BK102" s="17">
        <f t="shared" si="3"/>
        <v>96.0339347941789</v>
      </c>
      <c r="BL102" s="16"/>
      <c r="BM102" s="50"/>
    </row>
    <row r="103" spans="1:65" s="12" customFormat="1" ht="15">
      <c r="A103" s="5"/>
      <c r="B103" s="8" t="s">
        <v>194</v>
      </c>
      <c r="C103" s="11">
        <v>0</v>
      </c>
      <c r="D103" s="9">
        <v>1.3379849032258</v>
      </c>
      <c r="E103" s="9">
        <v>0</v>
      </c>
      <c r="F103" s="9">
        <v>0</v>
      </c>
      <c r="G103" s="10">
        <v>0</v>
      </c>
      <c r="H103" s="11">
        <v>0.3133114648384</v>
      </c>
      <c r="I103" s="9">
        <v>1.1149874193548</v>
      </c>
      <c r="J103" s="9">
        <v>0</v>
      </c>
      <c r="K103" s="9">
        <v>0</v>
      </c>
      <c r="L103" s="10">
        <v>9.1666460707417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0.0027874685483</v>
      </c>
      <c r="S103" s="9">
        <v>0</v>
      </c>
      <c r="T103" s="9">
        <v>0</v>
      </c>
      <c r="U103" s="9">
        <v>0</v>
      </c>
      <c r="V103" s="10">
        <v>0.0876391293223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7.8316429444806</v>
      </c>
      <c r="AW103" s="9">
        <v>8.465634825253762</v>
      </c>
      <c r="AX103" s="9">
        <v>0</v>
      </c>
      <c r="AY103" s="9">
        <v>0</v>
      </c>
      <c r="AZ103" s="10">
        <v>5.462300166095599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0.6689540362572</v>
      </c>
      <c r="BG103" s="9">
        <v>0.2777107258064</v>
      </c>
      <c r="BH103" s="9">
        <v>0</v>
      </c>
      <c r="BI103" s="9">
        <v>0</v>
      </c>
      <c r="BJ103" s="10">
        <v>1.0005872625802001</v>
      </c>
      <c r="BK103" s="17">
        <f t="shared" si="3"/>
        <v>35.730186416505056</v>
      </c>
      <c r="BL103" s="16"/>
      <c r="BM103" s="50"/>
    </row>
    <row r="104" spans="1:65" s="12" customFormat="1" ht="15">
      <c r="A104" s="5"/>
      <c r="B104" s="8" t="s">
        <v>195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0.0111040096773</v>
      </c>
      <c r="I104" s="9">
        <v>11.1040096774193</v>
      </c>
      <c r="J104" s="9">
        <v>0</v>
      </c>
      <c r="K104" s="9">
        <v>0</v>
      </c>
      <c r="L104" s="10">
        <v>18.8850386709353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0.0999360870967</v>
      </c>
      <c r="S104" s="9">
        <v>16.6682289267741</v>
      </c>
      <c r="T104" s="9">
        <v>0</v>
      </c>
      <c r="U104" s="9">
        <v>0</v>
      </c>
      <c r="V104" s="10">
        <v>0.46170472238689997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3.3191730180956003</v>
      </c>
      <c r="AW104" s="9">
        <v>10.251952632715994</v>
      </c>
      <c r="AX104" s="9">
        <v>0</v>
      </c>
      <c r="AY104" s="9">
        <v>0</v>
      </c>
      <c r="AZ104" s="10">
        <v>2.4022937203216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0.4840631535155</v>
      </c>
      <c r="BG104" s="9">
        <v>6.919067558483801</v>
      </c>
      <c r="BH104" s="9">
        <v>0</v>
      </c>
      <c r="BI104" s="9">
        <v>0</v>
      </c>
      <c r="BJ104" s="10">
        <v>0.4955047399993</v>
      </c>
      <c r="BK104" s="17">
        <f t="shared" si="3"/>
        <v>71.1020769174214</v>
      </c>
      <c r="BL104" s="16"/>
      <c r="BM104" s="50"/>
    </row>
    <row r="105" spans="1:65" s="12" customFormat="1" ht="15">
      <c r="A105" s="5"/>
      <c r="B105" s="8" t="s">
        <v>196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0.0524611199998</v>
      </c>
      <c r="I105" s="9">
        <v>1.4455012903225</v>
      </c>
      <c r="J105" s="9">
        <v>0</v>
      </c>
      <c r="K105" s="9">
        <v>0</v>
      </c>
      <c r="L105" s="10">
        <v>0.0341561378063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0.0064871277417000005</v>
      </c>
      <c r="S105" s="9">
        <v>0.3878174193547</v>
      </c>
      <c r="T105" s="9">
        <v>0</v>
      </c>
      <c r="U105" s="9">
        <v>0</v>
      </c>
      <c r="V105" s="10">
        <v>0.085247181161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0.0014088387096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1.4507524624814</v>
      </c>
      <c r="AW105" s="9">
        <v>1.993794364008798</v>
      </c>
      <c r="AX105" s="9">
        <v>0</v>
      </c>
      <c r="AY105" s="9">
        <v>0</v>
      </c>
      <c r="AZ105" s="10">
        <v>0.7292080313856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0.0860012038056</v>
      </c>
      <c r="BG105" s="9">
        <v>0</v>
      </c>
      <c r="BH105" s="9">
        <v>0</v>
      </c>
      <c r="BI105" s="9">
        <v>0</v>
      </c>
      <c r="BJ105" s="10">
        <v>0.3200979524511</v>
      </c>
      <c r="BK105" s="17">
        <f t="shared" si="3"/>
        <v>6.592933129228098</v>
      </c>
      <c r="BL105" s="16"/>
      <c r="BM105" s="50"/>
    </row>
    <row r="106" spans="1:65" s="12" customFormat="1" ht="15">
      <c r="A106" s="5"/>
      <c r="B106" s="8" t="s">
        <v>197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0.1509209090967</v>
      </c>
      <c r="I106" s="9">
        <v>30.048777846354596</v>
      </c>
      <c r="J106" s="9">
        <v>0</v>
      </c>
      <c r="K106" s="9">
        <v>0</v>
      </c>
      <c r="L106" s="10">
        <v>0.2370690093869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0.1042194922255</v>
      </c>
      <c r="S106" s="9">
        <v>16.623688241806303</v>
      </c>
      <c r="T106" s="9">
        <v>0</v>
      </c>
      <c r="U106" s="9">
        <v>0</v>
      </c>
      <c r="V106" s="10">
        <v>0.2797894761288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4.762040960127199</v>
      </c>
      <c r="AW106" s="9">
        <v>9.906812143076976</v>
      </c>
      <c r="AX106" s="9">
        <v>0</v>
      </c>
      <c r="AY106" s="9">
        <v>0</v>
      </c>
      <c r="AZ106" s="10">
        <v>3.6908801429667997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0.37976987903150006</v>
      </c>
      <c r="BG106" s="9">
        <v>0.8255866935483</v>
      </c>
      <c r="BH106" s="9">
        <v>0</v>
      </c>
      <c r="BI106" s="9">
        <v>0</v>
      </c>
      <c r="BJ106" s="10">
        <v>2.0025825129028</v>
      </c>
      <c r="BK106" s="17">
        <f t="shared" si="3"/>
        <v>69.01213730665238</v>
      </c>
      <c r="BL106" s="16"/>
      <c r="BM106" s="50"/>
    </row>
    <row r="107" spans="1:65" s="12" customFormat="1" ht="15">
      <c r="A107" s="5"/>
      <c r="B107" s="8" t="s">
        <v>198</v>
      </c>
      <c r="C107" s="11">
        <v>0</v>
      </c>
      <c r="D107" s="9">
        <v>5.504393548387</v>
      </c>
      <c r="E107" s="9">
        <v>0</v>
      </c>
      <c r="F107" s="9">
        <v>0</v>
      </c>
      <c r="G107" s="10">
        <v>0</v>
      </c>
      <c r="H107" s="11">
        <v>0.664930740645</v>
      </c>
      <c r="I107" s="9">
        <v>4.9539541935483</v>
      </c>
      <c r="J107" s="9">
        <v>0</v>
      </c>
      <c r="K107" s="9">
        <v>0</v>
      </c>
      <c r="L107" s="10">
        <v>1.1265033303224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0.0213020030642</v>
      </c>
      <c r="S107" s="9">
        <v>0</v>
      </c>
      <c r="T107" s="9">
        <v>0</v>
      </c>
      <c r="U107" s="9">
        <v>0</v>
      </c>
      <c r="V107" s="10">
        <v>0.0012502601612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0.0054883129031999996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1.2101675069027003</v>
      </c>
      <c r="AW107" s="9">
        <v>0.4381180114757512</v>
      </c>
      <c r="AX107" s="9">
        <v>0</v>
      </c>
      <c r="AY107" s="9">
        <v>0</v>
      </c>
      <c r="AZ107" s="10">
        <v>3.6018413161927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0.3655106626125</v>
      </c>
      <c r="BG107" s="9">
        <v>4.6650659677417</v>
      </c>
      <c r="BH107" s="9">
        <v>0</v>
      </c>
      <c r="BI107" s="9">
        <v>0</v>
      </c>
      <c r="BJ107" s="10">
        <v>0.3075534503865</v>
      </c>
      <c r="BK107" s="17">
        <f t="shared" si="3"/>
        <v>22.866079304343153</v>
      </c>
      <c r="BL107" s="16"/>
      <c r="BM107" s="50"/>
    </row>
    <row r="108" spans="1:65" s="12" customFormat="1" ht="15">
      <c r="A108" s="5"/>
      <c r="B108" s="8" t="s">
        <v>199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1.5246561150319002</v>
      </c>
      <c r="I108" s="9">
        <v>18.768146017451397</v>
      </c>
      <c r="J108" s="9">
        <v>0</v>
      </c>
      <c r="K108" s="9">
        <v>0</v>
      </c>
      <c r="L108" s="10">
        <v>1.0507495925480999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0.44276641761240004</v>
      </c>
      <c r="S108" s="9">
        <v>22.0093224822579</v>
      </c>
      <c r="T108" s="9">
        <v>0</v>
      </c>
      <c r="U108" s="9">
        <v>0</v>
      </c>
      <c r="V108" s="10">
        <v>5.487643842322202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0.0054692096774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14.798693960996102</v>
      </c>
      <c r="AW108" s="9">
        <v>15.021137104695836</v>
      </c>
      <c r="AX108" s="9">
        <v>0</v>
      </c>
      <c r="AY108" s="9">
        <v>0</v>
      </c>
      <c r="AZ108" s="10">
        <v>9.85283362761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0.6884555069342</v>
      </c>
      <c r="BG108" s="9">
        <v>3.8449648736772</v>
      </c>
      <c r="BH108" s="9">
        <v>0</v>
      </c>
      <c r="BI108" s="9">
        <v>0</v>
      </c>
      <c r="BJ108" s="10">
        <v>2.0974468359343</v>
      </c>
      <c r="BK108" s="17">
        <f t="shared" si="3"/>
        <v>95.59228558674894</v>
      </c>
      <c r="BL108" s="16"/>
      <c r="BM108" s="50"/>
    </row>
    <row r="109" spans="1:65" s="12" customFormat="1" ht="15">
      <c r="A109" s="5"/>
      <c r="B109" s="8" t="s">
        <v>200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1.2295566653544001</v>
      </c>
      <c r="I109" s="9">
        <v>89.42579748819331</v>
      </c>
      <c r="J109" s="9">
        <v>0</v>
      </c>
      <c r="K109" s="9">
        <v>0</v>
      </c>
      <c r="L109" s="10">
        <v>7.0761067576449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0.1851494387094</v>
      </c>
      <c r="S109" s="9">
        <v>37.7554442683225</v>
      </c>
      <c r="T109" s="9">
        <v>0</v>
      </c>
      <c r="U109" s="9">
        <v>0</v>
      </c>
      <c r="V109" s="10">
        <v>0.7695049140965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5.4696804920629</v>
      </c>
      <c r="AW109" s="9">
        <v>9.726577039740464</v>
      </c>
      <c r="AX109" s="9">
        <v>0</v>
      </c>
      <c r="AY109" s="9">
        <v>0</v>
      </c>
      <c r="AZ109" s="10">
        <v>2.7798587797086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0.7797033025472</v>
      </c>
      <c r="BG109" s="9">
        <v>0.4495712741935</v>
      </c>
      <c r="BH109" s="9">
        <v>0</v>
      </c>
      <c r="BI109" s="9">
        <v>0</v>
      </c>
      <c r="BJ109" s="10">
        <v>0.1001379799674</v>
      </c>
      <c r="BK109" s="17">
        <f t="shared" si="3"/>
        <v>155.7470884005411</v>
      </c>
      <c r="BL109" s="16"/>
      <c r="BM109" s="50"/>
    </row>
    <row r="110" spans="1:65" s="12" customFormat="1" ht="15">
      <c r="A110" s="5"/>
      <c r="B110" s="8" t="s">
        <v>201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12.1278692327408</v>
      </c>
      <c r="I110" s="9">
        <v>63.9092803202575</v>
      </c>
      <c r="J110" s="9">
        <v>0</v>
      </c>
      <c r="K110" s="9">
        <v>0</v>
      </c>
      <c r="L110" s="10">
        <v>6.1388122443541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4.539454959934</v>
      </c>
      <c r="S110" s="9">
        <v>7.373295916580201</v>
      </c>
      <c r="T110" s="9">
        <v>5.5848209677419</v>
      </c>
      <c r="U110" s="9">
        <v>0</v>
      </c>
      <c r="V110" s="10">
        <v>5.6575210514824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0.09670709516109999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154.09778187977548</v>
      </c>
      <c r="AW110" s="9">
        <v>59.181411302865605</v>
      </c>
      <c r="AX110" s="9">
        <v>0</v>
      </c>
      <c r="AY110" s="9">
        <v>0</v>
      </c>
      <c r="AZ110" s="10">
        <v>100.42188492265898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32.730413565038404</v>
      </c>
      <c r="BG110" s="9">
        <v>8.6743036760635</v>
      </c>
      <c r="BH110" s="9">
        <v>1.6379524952256</v>
      </c>
      <c r="BI110" s="9">
        <v>0</v>
      </c>
      <c r="BJ110" s="10">
        <v>29.4493397865678</v>
      </c>
      <c r="BK110" s="17">
        <f t="shared" si="3"/>
        <v>491.6208494164474</v>
      </c>
      <c r="BL110" s="16"/>
      <c r="BM110" s="50"/>
    </row>
    <row r="111" spans="1:65" s="12" customFormat="1" ht="15">
      <c r="A111" s="5"/>
      <c r="B111" s="8" t="s">
        <v>202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3.2234134384833</v>
      </c>
      <c r="I111" s="9">
        <v>38.589710080645</v>
      </c>
      <c r="J111" s="9">
        <v>0</v>
      </c>
      <c r="K111" s="9">
        <v>0</v>
      </c>
      <c r="L111" s="10">
        <v>10.3686441616448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0.1352008282255</v>
      </c>
      <c r="S111" s="9">
        <v>27.368588709677397</v>
      </c>
      <c r="T111" s="9">
        <v>0</v>
      </c>
      <c r="U111" s="9">
        <v>0</v>
      </c>
      <c r="V111" s="10">
        <v>0.0341840251288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0.0109103935483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20.3224421622536</v>
      </c>
      <c r="AW111" s="9">
        <v>17.368318400712464</v>
      </c>
      <c r="AX111" s="9">
        <v>0</v>
      </c>
      <c r="AY111" s="9">
        <v>0</v>
      </c>
      <c r="AZ111" s="10">
        <v>8.581090884191202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0.7753438724828999</v>
      </c>
      <c r="BG111" s="9">
        <v>13.692543903225602</v>
      </c>
      <c r="BH111" s="9">
        <v>1.0910393548387</v>
      </c>
      <c r="BI111" s="9">
        <v>0</v>
      </c>
      <c r="BJ111" s="10">
        <v>1.2260438268703</v>
      </c>
      <c r="BK111" s="17">
        <f t="shared" si="3"/>
        <v>142.78747404192788</v>
      </c>
      <c r="BL111" s="16"/>
      <c r="BM111" s="50"/>
    </row>
    <row r="112" spans="1:65" s="12" customFormat="1" ht="15">
      <c r="A112" s="5"/>
      <c r="B112" s="8" t="s">
        <v>203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1.2609042311287002</v>
      </c>
      <c r="I112" s="9">
        <v>221.55302903225788</v>
      </c>
      <c r="J112" s="9">
        <v>0</v>
      </c>
      <c r="K112" s="9">
        <v>0</v>
      </c>
      <c r="L112" s="10">
        <v>0.6926806687739999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0.307718109193</v>
      </c>
      <c r="S112" s="9">
        <v>83.1905137795483</v>
      </c>
      <c r="T112" s="9">
        <v>0.1094089032258</v>
      </c>
      <c r="U112" s="9">
        <v>0</v>
      </c>
      <c r="V112" s="10">
        <v>2.3125161593222003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9.040957746579899</v>
      </c>
      <c r="AW112" s="9">
        <v>13.973058048358364</v>
      </c>
      <c r="AX112" s="9">
        <v>0</v>
      </c>
      <c r="AY112" s="9">
        <v>0</v>
      </c>
      <c r="AZ112" s="10">
        <v>7.6482073156446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0.8832977802569</v>
      </c>
      <c r="BG112" s="9">
        <v>2.3637376000000003</v>
      </c>
      <c r="BH112" s="9">
        <v>0</v>
      </c>
      <c r="BI112" s="9">
        <v>0</v>
      </c>
      <c r="BJ112" s="10">
        <v>0.6992277188382</v>
      </c>
      <c r="BK112" s="17">
        <f t="shared" si="3"/>
        <v>344.0352570931278</v>
      </c>
      <c r="BL112" s="16"/>
      <c r="BM112" s="50"/>
    </row>
    <row r="113" spans="1:65" s="12" customFormat="1" ht="15">
      <c r="A113" s="5"/>
      <c r="B113" s="8" t="s">
        <v>204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2.687299768322</v>
      </c>
      <c r="I113" s="9">
        <v>24.119805341644902</v>
      </c>
      <c r="J113" s="9">
        <v>0</v>
      </c>
      <c r="K113" s="9">
        <v>0</v>
      </c>
      <c r="L113" s="10">
        <v>5.551493892838101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4.1856323508697</v>
      </c>
      <c r="S113" s="9">
        <v>6.3111828146127005</v>
      </c>
      <c r="T113" s="9">
        <v>0</v>
      </c>
      <c r="U113" s="9">
        <v>0</v>
      </c>
      <c r="V113" s="10">
        <v>3.4345846353861003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0.029226332903099998</v>
      </c>
      <c r="AC113" s="9">
        <v>4.2010597352902</v>
      </c>
      <c r="AD113" s="9">
        <v>0</v>
      </c>
      <c r="AE113" s="9">
        <v>0</v>
      </c>
      <c r="AF113" s="10">
        <v>0.7031075652579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117.6694755433222</v>
      </c>
      <c r="AW113" s="9">
        <v>53.247540455645165</v>
      </c>
      <c r="AX113" s="9">
        <v>0</v>
      </c>
      <c r="AY113" s="9">
        <v>0</v>
      </c>
      <c r="AZ113" s="10">
        <v>59.8479852987276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27.4596902366161</v>
      </c>
      <c r="BG113" s="9">
        <v>22.55496867816019</v>
      </c>
      <c r="BH113" s="9">
        <v>1.5498812903224999</v>
      </c>
      <c r="BI113" s="9">
        <v>0</v>
      </c>
      <c r="BJ113" s="10">
        <v>20.6670969716338</v>
      </c>
      <c r="BK113" s="17">
        <f t="shared" si="3"/>
        <v>354.22003091155227</v>
      </c>
      <c r="BL113" s="16"/>
      <c r="BM113" s="50"/>
    </row>
    <row r="114" spans="1:65" s="12" customFormat="1" ht="15">
      <c r="A114" s="5"/>
      <c r="B114" s="8" t="s">
        <v>205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0.7693447914514</v>
      </c>
      <c r="I114" s="9">
        <v>179.38656016129022</v>
      </c>
      <c r="J114" s="9">
        <v>0</v>
      </c>
      <c r="K114" s="9">
        <v>0</v>
      </c>
      <c r="L114" s="10">
        <v>17.3184703413546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0.1320045173547</v>
      </c>
      <c r="S114" s="9">
        <v>10.9049580645161</v>
      </c>
      <c r="T114" s="9">
        <v>0</v>
      </c>
      <c r="U114" s="9">
        <v>0</v>
      </c>
      <c r="V114" s="10">
        <v>4.6536908540321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7.4320616227402</v>
      </c>
      <c r="AW114" s="9">
        <v>46.44261351936476</v>
      </c>
      <c r="AX114" s="9">
        <v>0</v>
      </c>
      <c r="AY114" s="9">
        <v>0</v>
      </c>
      <c r="AZ114" s="10">
        <v>14.4053325691921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0.5975186317731</v>
      </c>
      <c r="BG114" s="9">
        <v>1.6349772580645001</v>
      </c>
      <c r="BH114" s="9">
        <v>0</v>
      </c>
      <c r="BI114" s="9">
        <v>0</v>
      </c>
      <c r="BJ114" s="10">
        <v>3.3945860816446998</v>
      </c>
      <c r="BK114" s="17">
        <f t="shared" si="3"/>
        <v>287.07211841277854</v>
      </c>
      <c r="BL114" s="16"/>
      <c r="BM114" s="50"/>
    </row>
    <row r="115" spans="1:65" s="12" customFormat="1" ht="15">
      <c r="A115" s="5"/>
      <c r="B115" s="8" t="s">
        <v>206</v>
      </c>
      <c r="C115" s="11">
        <v>0</v>
      </c>
      <c r="D115" s="9">
        <v>10.918941935483799</v>
      </c>
      <c r="E115" s="9">
        <v>0</v>
      </c>
      <c r="F115" s="9">
        <v>0</v>
      </c>
      <c r="G115" s="10">
        <v>0</v>
      </c>
      <c r="H115" s="11">
        <v>0.31883310451589997</v>
      </c>
      <c r="I115" s="9">
        <v>105.7062217848383</v>
      </c>
      <c r="J115" s="9">
        <v>0</v>
      </c>
      <c r="K115" s="9">
        <v>0</v>
      </c>
      <c r="L115" s="10">
        <v>0.2040551992579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0.18010403938660002</v>
      </c>
      <c r="S115" s="9">
        <v>0</v>
      </c>
      <c r="T115" s="9">
        <v>0</v>
      </c>
      <c r="U115" s="9">
        <v>0</v>
      </c>
      <c r="V115" s="10">
        <v>2.5178265658062995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9.601872373288</v>
      </c>
      <c r="AW115" s="9">
        <v>81.20771289627666</v>
      </c>
      <c r="AX115" s="9">
        <v>0</v>
      </c>
      <c r="AY115" s="9">
        <v>0</v>
      </c>
      <c r="AZ115" s="10">
        <v>9.096480066192198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1.8921107620314</v>
      </c>
      <c r="BG115" s="9">
        <v>0.0431791885161</v>
      </c>
      <c r="BH115" s="9">
        <v>0</v>
      </c>
      <c r="BI115" s="9">
        <v>0</v>
      </c>
      <c r="BJ115" s="10">
        <v>1.1457661177091</v>
      </c>
      <c r="BK115" s="17">
        <f t="shared" si="3"/>
        <v>222.83310403330222</v>
      </c>
      <c r="BL115" s="16"/>
      <c r="BM115" s="50"/>
    </row>
    <row r="116" spans="1:65" s="12" customFormat="1" ht="15">
      <c r="A116" s="5"/>
      <c r="B116" s="8" t="s">
        <v>207</v>
      </c>
      <c r="C116" s="11">
        <v>0</v>
      </c>
      <c r="D116" s="9">
        <v>3.2688183870967</v>
      </c>
      <c r="E116" s="9">
        <v>0</v>
      </c>
      <c r="F116" s="9">
        <v>0</v>
      </c>
      <c r="G116" s="10">
        <v>0</v>
      </c>
      <c r="H116" s="11">
        <v>0.7204111796449001</v>
      </c>
      <c r="I116" s="9">
        <v>66.41149356451601</v>
      </c>
      <c r="J116" s="9">
        <v>0</v>
      </c>
      <c r="K116" s="9">
        <v>0</v>
      </c>
      <c r="L116" s="10">
        <v>0.3550020527094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0.35727095464470005</v>
      </c>
      <c r="S116" s="9">
        <v>38.227741430967605</v>
      </c>
      <c r="T116" s="9">
        <v>0.1089606129032</v>
      </c>
      <c r="U116" s="9">
        <v>0</v>
      </c>
      <c r="V116" s="10">
        <v>0.4285821287741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10.530864135251601</v>
      </c>
      <c r="AW116" s="9">
        <v>14.27119437021866</v>
      </c>
      <c r="AX116" s="9">
        <v>0</v>
      </c>
      <c r="AY116" s="9">
        <v>0</v>
      </c>
      <c r="AZ116" s="10">
        <v>13.768347546835301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4.0497592663194</v>
      </c>
      <c r="BG116" s="9">
        <v>1.8633917504189</v>
      </c>
      <c r="BH116" s="9">
        <v>0</v>
      </c>
      <c r="BI116" s="9">
        <v>0</v>
      </c>
      <c r="BJ116" s="10">
        <v>1.1475132505144</v>
      </c>
      <c r="BK116" s="17">
        <f t="shared" si="3"/>
        <v>155.50935063081488</v>
      </c>
      <c r="BL116" s="16"/>
      <c r="BM116" s="50"/>
    </row>
    <row r="117" spans="1:65" s="12" customFormat="1" ht="15">
      <c r="A117" s="5"/>
      <c r="B117" s="8" t="s">
        <v>208</v>
      </c>
      <c r="C117" s="11">
        <v>0</v>
      </c>
      <c r="D117" s="9">
        <v>6.0009311290322</v>
      </c>
      <c r="E117" s="9">
        <v>0</v>
      </c>
      <c r="F117" s="9">
        <v>0</v>
      </c>
      <c r="G117" s="10">
        <v>0</v>
      </c>
      <c r="H117" s="11">
        <v>5.5496913888707</v>
      </c>
      <c r="I117" s="9">
        <v>100.42604935164489</v>
      </c>
      <c r="J117" s="9">
        <v>0</v>
      </c>
      <c r="K117" s="9">
        <v>0</v>
      </c>
      <c r="L117" s="10">
        <v>9.7649000248061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0.0159440701932</v>
      </c>
      <c r="S117" s="9">
        <v>11.783646580645001</v>
      </c>
      <c r="T117" s="9">
        <v>0</v>
      </c>
      <c r="U117" s="9">
        <v>0</v>
      </c>
      <c r="V117" s="10">
        <v>0.19906089764499998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9.374126121868299</v>
      </c>
      <c r="AW117" s="9">
        <v>21.511976484426544</v>
      </c>
      <c r="AX117" s="9">
        <v>0</v>
      </c>
      <c r="AY117" s="9">
        <v>0</v>
      </c>
      <c r="AZ117" s="10">
        <v>6.382887164997898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2.328530660577999</v>
      </c>
      <c r="BG117" s="9">
        <v>0.0542583548387</v>
      </c>
      <c r="BH117" s="9">
        <v>0</v>
      </c>
      <c r="BI117" s="9">
        <v>0</v>
      </c>
      <c r="BJ117" s="10">
        <v>1.3226898306766999</v>
      </c>
      <c r="BK117" s="17">
        <f t="shared" si="3"/>
        <v>174.71469206022326</v>
      </c>
      <c r="BL117" s="16"/>
      <c r="BM117" s="50"/>
    </row>
    <row r="118" spans="1:65" s="12" customFormat="1" ht="15">
      <c r="A118" s="5"/>
      <c r="B118" s="8" t="s">
        <v>209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0.2509808924836</v>
      </c>
      <c r="I118" s="9">
        <v>9.2916927225806</v>
      </c>
      <c r="J118" s="9">
        <v>0</v>
      </c>
      <c r="K118" s="9">
        <v>0</v>
      </c>
      <c r="L118" s="10">
        <v>0.3137658525157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0.1283365112255</v>
      </c>
      <c r="S118" s="9">
        <v>0</v>
      </c>
      <c r="T118" s="9">
        <v>0</v>
      </c>
      <c r="U118" s="9">
        <v>0</v>
      </c>
      <c r="V118" s="10">
        <v>2.1276329138060004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11.259776904769899</v>
      </c>
      <c r="AW118" s="9">
        <v>7.1539946599642965</v>
      </c>
      <c r="AX118" s="9">
        <v>0</v>
      </c>
      <c r="AY118" s="9">
        <v>0</v>
      </c>
      <c r="AZ118" s="10">
        <v>16.258073569803898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2.8172687592858</v>
      </c>
      <c r="BG118" s="9">
        <v>0.0440330193548</v>
      </c>
      <c r="BH118" s="9">
        <v>0</v>
      </c>
      <c r="BI118" s="9">
        <v>0</v>
      </c>
      <c r="BJ118" s="10">
        <v>0.7425419428695001</v>
      </c>
      <c r="BK118" s="17">
        <f t="shared" si="3"/>
        <v>50.3880977486596</v>
      </c>
      <c r="BL118" s="16"/>
      <c r="BM118" s="50"/>
    </row>
    <row r="119" spans="1:65" s="12" customFormat="1" ht="15">
      <c r="A119" s="5"/>
      <c r="B119" s="8" t="s">
        <v>210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3.1556995083869</v>
      </c>
      <c r="I119" s="9">
        <v>178.7157033648062</v>
      </c>
      <c r="J119" s="9">
        <v>0</v>
      </c>
      <c r="K119" s="9">
        <v>0</v>
      </c>
      <c r="L119" s="10">
        <v>0.281221086258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0.8676209872901001</v>
      </c>
      <c r="S119" s="9">
        <v>3.9349370706773</v>
      </c>
      <c r="T119" s="9">
        <v>0</v>
      </c>
      <c r="U119" s="9">
        <v>0</v>
      </c>
      <c r="V119" s="10">
        <v>5.7429484850965995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0.0032653103225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40.7785696764818</v>
      </c>
      <c r="AW119" s="9">
        <v>48.24427463910763</v>
      </c>
      <c r="AX119" s="9">
        <v>0</v>
      </c>
      <c r="AY119" s="9">
        <v>0</v>
      </c>
      <c r="AZ119" s="10">
        <v>8.641004174740699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2.0036422804487</v>
      </c>
      <c r="BG119" s="9">
        <v>14.3650579789995</v>
      </c>
      <c r="BH119" s="9">
        <v>0</v>
      </c>
      <c r="BI119" s="9">
        <v>0</v>
      </c>
      <c r="BJ119" s="10">
        <v>0.9534681319020001</v>
      </c>
      <c r="BK119" s="17">
        <f t="shared" si="3"/>
        <v>307.68741269451795</v>
      </c>
      <c r="BL119" s="16"/>
      <c r="BM119" s="50"/>
    </row>
    <row r="120" spans="1:65" s="12" customFormat="1" ht="15">
      <c r="A120" s="5"/>
      <c r="B120" s="8" t="s">
        <v>211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0.2072160270965</v>
      </c>
      <c r="I120" s="9">
        <v>0</v>
      </c>
      <c r="J120" s="9">
        <v>0</v>
      </c>
      <c r="K120" s="9">
        <v>0</v>
      </c>
      <c r="L120" s="10">
        <v>0.4709037416126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0.05569573774149999</v>
      </c>
      <c r="S120" s="9">
        <v>0</v>
      </c>
      <c r="T120" s="9">
        <v>0</v>
      </c>
      <c r="U120" s="9">
        <v>0</v>
      </c>
      <c r="V120" s="10">
        <v>0.0571212289028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22.616294549638397</v>
      </c>
      <c r="AW120" s="9">
        <v>7.436006731054473</v>
      </c>
      <c r="AX120" s="9">
        <v>0</v>
      </c>
      <c r="AY120" s="9">
        <v>0</v>
      </c>
      <c r="AZ120" s="10">
        <v>19.037211037415396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4.2319863814131</v>
      </c>
      <c r="BG120" s="9">
        <v>1.5104459541288</v>
      </c>
      <c r="BH120" s="9">
        <v>0.2641823094838</v>
      </c>
      <c r="BI120" s="9">
        <v>0</v>
      </c>
      <c r="BJ120" s="10">
        <v>6.8606648499977</v>
      </c>
      <c r="BK120" s="17">
        <f t="shared" si="3"/>
        <v>62.747728548485064</v>
      </c>
      <c r="BL120" s="16"/>
      <c r="BM120" s="50"/>
    </row>
    <row r="121" spans="1:65" s="12" customFormat="1" ht="15">
      <c r="A121" s="5"/>
      <c r="B121" s="8" t="s">
        <v>212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3.3666515457096002</v>
      </c>
      <c r="I121" s="9">
        <v>71.5102933867741</v>
      </c>
      <c r="J121" s="9">
        <v>0</v>
      </c>
      <c r="K121" s="9">
        <v>0</v>
      </c>
      <c r="L121" s="10">
        <v>9.783905611258001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0.0896470349353</v>
      </c>
      <c r="S121" s="9">
        <v>5.4306</v>
      </c>
      <c r="T121" s="9">
        <v>0</v>
      </c>
      <c r="U121" s="9">
        <v>0</v>
      </c>
      <c r="V121" s="10">
        <v>0.5747791156129001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18.145184052223797</v>
      </c>
      <c r="AW121" s="9">
        <v>50.11019480785201</v>
      </c>
      <c r="AX121" s="9">
        <v>0</v>
      </c>
      <c r="AY121" s="9">
        <v>0</v>
      </c>
      <c r="AZ121" s="10">
        <v>55.49434342341829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0.4045904115793</v>
      </c>
      <c r="BG121" s="9">
        <v>1.2582606064514</v>
      </c>
      <c r="BH121" s="9">
        <v>0</v>
      </c>
      <c r="BI121" s="9">
        <v>0</v>
      </c>
      <c r="BJ121" s="10">
        <v>3.6491640323214</v>
      </c>
      <c r="BK121" s="17">
        <f t="shared" si="3"/>
        <v>219.8176140281361</v>
      </c>
      <c r="BL121" s="16"/>
      <c r="BM121" s="50"/>
    </row>
    <row r="122" spans="1:65" s="12" customFormat="1" ht="15">
      <c r="A122" s="5"/>
      <c r="B122" s="8" t="s">
        <v>213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2.3145068891287996</v>
      </c>
      <c r="I122" s="9">
        <v>391.31258701935445</v>
      </c>
      <c r="J122" s="9">
        <v>1.088249032258</v>
      </c>
      <c r="K122" s="9">
        <v>0</v>
      </c>
      <c r="L122" s="10">
        <v>8.649758350741399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0.196297147935</v>
      </c>
      <c r="S122" s="9">
        <v>88.42023387096759</v>
      </c>
      <c r="T122" s="9">
        <v>0</v>
      </c>
      <c r="U122" s="9">
        <v>0</v>
      </c>
      <c r="V122" s="10">
        <v>1.1292089693224001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0.1136796725806</v>
      </c>
      <c r="AC122" s="9">
        <v>0</v>
      </c>
      <c r="AD122" s="9">
        <v>0</v>
      </c>
      <c r="AE122" s="9">
        <v>0</v>
      </c>
      <c r="AF122" s="10">
        <v>0.10826635483870001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31.716830767283298</v>
      </c>
      <c r="AW122" s="9">
        <v>40.5498048807644</v>
      </c>
      <c r="AX122" s="9">
        <v>0</v>
      </c>
      <c r="AY122" s="9">
        <v>0</v>
      </c>
      <c r="AZ122" s="10">
        <v>12.5700338271578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12.3126552052526</v>
      </c>
      <c r="BG122" s="9">
        <v>1.9731543169352999</v>
      </c>
      <c r="BH122" s="9">
        <v>0</v>
      </c>
      <c r="BI122" s="9">
        <v>0</v>
      </c>
      <c r="BJ122" s="10">
        <v>3.7044441082231008</v>
      </c>
      <c r="BK122" s="17">
        <f t="shared" si="3"/>
        <v>596.1597104127434</v>
      </c>
      <c r="BL122" s="16"/>
      <c r="BM122" s="50"/>
    </row>
    <row r="123" spans="1:65" s="12" customFormat="1" ht="15">
      <c r="A123" s="5"/>
      <c r="B123" s="8" t="s">
        <v>214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1.8068380563867</v>
      </c>
      <c r="I123" s="9">
        <v>54.42020967741931</v>
      </c>
      <c r="J123" s="9">
        <v>0</v>
      </c>
      <c r="K123" s="9">
        <v>0</v>
      </c>
      <c r="L123" s="10">
        <v>0.6622272924514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0.11700345080619999</v>
      </c>
      <c r="S123" s="9">
        <v>33.4684289516128</v>
      </c>
      <c r="T123" s="9">
        <v>0</v>
      </c>
      <c r="U123" s="9">
        <v>0</v>
      </c>
      <c r="V123" s="10">
        <v>0.0626225346448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4.7872113374825</v>
      </c>
      <c r="AW123" s="9">
        <v>38.109651710667166</v>
      </c>
      <c r="AX123" s="9">
        <v>0</v>
      </c>
      <c r="AY123" s="9">
        <v>0</v>
      </c>
      <c r="AZ123" s="10">
        <v>7.055624771611001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1.2385413319981</v>
      </c>
      <c r="BG123" s="9">
        <v>0.0027166846774000003</v>
      </c>
      <c r="BH123" s="9">
        <v>0</v>
      </c>
      <c r="BI123" s="9">
        <v>0</v>
      </c>
      <c r="BJ123" s="10">
        <v>7.2538547132251</v>
      </c>
      <c r="BK123" s="17">
        <f t="shared" si="3"/>
        <v>148.98493051298252</v>
      </c>
      <c r="BL123" s="16"/>
      <c r="BM123" s="50"/>
    </row>
    <row r="124" spans="1:65" s="12" customFormat="1" ht="15">
      <c r="A124" s="5"/>
      <c r="B124" s="8" t="s">
        <v>215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1.098336977935</v>
      </c>
      <c r="I124" s="9">
        <v>217.942129896774</v>
      </c>
      <c r="J124" s="9">
        <v>0</v>
      </c>
      <c r="K124" s="9">
        <v>0</v>
      </c>
      <c r="L124" s="10">
        <v>1.4098163159348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0.3677539041607</v>
      </c>
      <c r="S124" s="9">
        <v>97.5084096774193</v>
      </c>
      <c r="T124" s="9">
        <v>0</v>
      </c>
      <c r="U124" s="9">
        <v>0</v>
      </c>
      <c r="V124" s="10">
        <v>1.2947842911933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0.0086233316129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15.5569071563819</v>
      </c>
      <c r="AW124" s="9">
        <v>26.33366556654631</v>
      </c>
      <c r="AX124" s="9">
        <v>0</v>
      </c>
      <c r="AY124" s="9">
        <v>0</v>
      </c>
      <c r="AZ124" s="10">
        <v>17.5848956442546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1.7629789091915995</v>
      </c>
      <c r="BG124" s="9">
        <v>0.15737580193529999</v>
      </c>
      <c r="BH124" s="9">
        <v>0</v>
      </c>
      <c r="BI124" s="9">
        <v>0</v>
      </c>
      <c r="BJ124" s="10">
        <v>1.0773824810635002</v>
      </c>
      <c r="BK124" s="17">
        <f t="shared" si="3"/>
        <v>382.10305995440325</v>
      </c>
      <c r="BL124" s="16"/>
      <c r="BM124" s="50"/>
    </row>
    <row r="125" spans="1:65" s="12" customFormat="1" ht="15">
      <c r="A125" s="5"/>
      <c r="B125" s="8" t="s">
        <v>216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0.3970324975803</v>
      </c>
      <c r="I125" s="9">
        <v>152.71452080258038</v>
      </c>
      <c r="J125" s="9">
        <v>0</v>
      </c>
      <c r="K125" s="9">
        <v>0</v>
      </c>
      <c r="L125" s="10">
        <v>33.0416166765158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1.9071482601934</v>
      </c>
      <c r="S125" s="9">
        <v>122.8241341532256</v>
      </c>
      <c r="T125" s="9">
        <v>0</v>
      </c>
      <c r="U125" s="9">
        <v>0</v>
      </c>
      <c r="V125" s="10">
        <v>0.26334569180620004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61.34480336809449</v>
      </c>
      <c r="AW125" s="9">
        <v>29.924138399669673</v>
      </c>
      <c r="AX125" s="9">
        <v>0</v>
      </c>
      <c r="AY125" s="9">
        <v>0</v>
      </c>
      <c r="AZ125" s="10">
        <v>14.5350075495145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0.19620827154790002</v>
      </c>
      <c r="BG125" s="9">
        <v>2.6165794667418</v>
      </c>
      <c r="BH125" s="9">
        <v>0</v>
      </c>
      <c r="BI125" s="9">
        <v>0</v>
      </c>
      <c r="BJ125" s="10">
        <v>0.5449971006448</v>
      </c>
      <c r="BK125" s="17">
        <f t="shared" si="3"/>
        <v>420.3095322381149</v>
      </c>
      <c r="BL125" s="16"/>
      <c r="BM125" s="50"/>
    </row>
    <row r="126" spans="1:65" s="12" customFormat="1" ht="15">
      <c r="A126" s="5"/>
      <c r="B126" s="8" t="s">
        <v>217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8.4210567148384</v>
      </c>
      <c r="I126" s="9">
        <v>20.039214193548297</v>
      </c>
      <c r="J126" s="9">
        <v>0</v>
      </c>
      <c r="K126" s="9">
        <v>0</v>
      </c>
      <c r="L126" s="10">
        <v>0.17601396635469999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0.22940169832219998</v>
      </c>
      <c r="S126" s="9">
        <v>36.9201505908386</v>
      </c>
      <c r="T126" s="9">
        <v>0</v>
      </c>
      <c r="U126" s="9">
        <v>0</v>
      </c>
      <c r="V126" s="10">
        <v>2.3039381852902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0.0421244903225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11.768592670641201</v>
      </c>
      <c r="AW126" s="9">
        <v>10.71648134545216</v>
      </c>
      <c r="AX126" s="9">
        <v>0</v>
      </c>
      <c r="AY126" s="9">
        <v>0</v>
      </c>
      <c r="AZ126" s="10">
        <v>3.5576198968371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5.9665075165149</v>
      </c>
      <c r="BG126" s="9">
        <v>5.918490890322399</v>
      </c>
      <c r="BH126" s="9">
        <v>0</v>
      </c>
      <c r="BI126" s="9">
        <v>0</v>
      </c>
      <c r="BJ126" s="10">
        <v>1.0487409607737002</v>
      </c>
      <c r="BK126" s="17">
        <f t="shared" si="3"/>
        <v>107.10833312005634</v>
      </c>
      <c r="BL126" s="16"/>
      <c r="BM126" s="50"/>
    </row>
    <row r="127" spans="1:65" s="12" customFormat="1" ht="15">
      <c r="A127" s="5"/>
      <c r="B127" s="8" t="s">
        <v>218</v>
      </c>
      <c r="C127" s="11">
        <v>0</v>
      </c>
      <c r="D127" s="9">
        <v>0.2628507258064</v>
      </c>
      <c r="E127" s="9">
        <v>0</v>
      </c>
      <c r="F127" s="9">
        <v>0</v>
      </c>
      <c r="G127" s="10">
        <v>0</v>
      </c>
      <c r="H127" s="11">
        <v>0.6167793542579</v>
      </c>
      <c r="I127" s="9">
        <v>1.103973048387</v>
      </c>
      <c r="J127" s="9">
        <v>0</v>
      </c>
      <c r="K127" s="9">
        <v>0</v>
      </c>
      <c r="L127" s="10">
        <v>2.0024689556448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0.016822446451500002</v>
      </c>
      <c r="S127" s="9">
        <v>4.2056116129032</v>
      </c>
      <c r="T127" s="9">
        <v>0</v>
      </c>
      <c r="U127" s="9">
        <v>0</v>
      </c>
      <c r="V127" s="10">
        <v>0.0220482730967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0.0320493016128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3.6238618191593</v>
      </c>
      <c r="AW127" s="9">
        <v>2.1531543532319968</v>
      </c>
      <c r="AX127" s="9">
        <v>0</v>
      </c>
      <c r="AY127" s="9">
        <v>0</v>
      </c>
      <c r="AZ127" s="10">
        <v>2.749283212128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0.8418348756439001</v>
      </c>
      <c r="BG127" s="9">
        <v>6.693564943612699</v>
      </c>
      <c r="BH127" s="9">
        <v>0</v>
      </c>
      <c r="BI127" s="9">
        <v>0</v>
      </c>
      <c r="BJ127" s="10">
        <v>0.2742095332901</v>
      </c>
      <c r="BK127" s="17">
        <f t="shared" si="3"/>
        <v>24.5985124552263</v>
      </c>
      <c r="BL127" s="16"/>
      <c r="BM127" s="50"/>
    </row>
    <row r="128" spans="1:65" s="12" customFormat="1" ht="15">
      <c r="A128" s="5"/>
      <c r="B128" s="8" t="s">
        <v>219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1.4040841980316996</v>
      </c>
      <c r="I128" s="9">
        <v>10.3144151870966</v>
      </c>
      <c r="J128" s="9">
        <v>0</v>
      </c>
      <c r="K128" s="9">
        <v>0</v>
      </c>
      <c r="L128" s="10">
        <v>2.7466625242254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0.4860883264837</v>
      </c>
      <c r="S128" s="9">
        <v>1.0602499644838</v>
      </c>
      <c r="T128" s="9">
        <v>1.8021074838709</v>
      </c>
      <c r="U128" s="9">
        <v>0</v>
      </c>
      <c r="V128" s="10">
        <v>1.1017430230318999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22.719581382127195</v>
      </c>
      <c r="AW128" s="9">
        <v>13.881572988786163</v>
      </c>
      <c r="AX128" s="9">
        <v>0</v>
      </c>
      <c r="AY128" s="9">
        <v>0</v>
      </c>
      <c r="AZ128" s="10">
        <v>19.501507927611396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5.8733371808048</v>
      </c>
      <c r="BG128" s="9">
        <v>4.7439859130644</v>
      </c>
      <c r="BH128" s="9">
        <v>0</v>
      </c>
      <c r="BI128" s="9">
        <v>0</v>
      </c>
      <c r="BJ128" s="10">
        <v>5.365648492515599</v>
      </c>
      <c r="BK128" s="17">
        <f t="shared" si="3"/>
        <v>91.00098459213356</v>
      </c>
      <c r="BL128" s="16"/>
      <c r="BM128" s="50"/>
    </row>
    <row r="129" spans="1:65" s="12" customFormat="1" ht="15">
      <c r="A129" s="5"/>
      <c r="B129" s="8" t="s">
        <v>220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0.6438427983866</v>
      </c>
      <c r="I129" s="9">
        <v>59.867927419354515</v>
      </c>
      <c r="J129" s="9">
        <v>0</v>
      </c>
      <c r="K129" s="9">
        <v>0</v>
      </c>
      <c r="L129" s="10">
        <v>3.2586271710965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0.0105031451612</v>
      </c>
      <c r="S129" s="9">
        <v>5.2515725806451</v>
      </c>
      <c r="T129" s="9">
        <v>0</v>
      </c>
      <c r="U129" s="9">
        <v>0</v>
      </c>
      <c r="V129" s="10">
        <v>0.0063018870967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2.4315058869666</v>
      </c>
      <c r="AW129" s="9">
        <v>118.08824587338815</v>
      </c>
      <c r="AX129" s="9">
        <v>0</v>
      </c>
      <c r="AY129" s="9">
        <v>0</v>
      </c>
      <c r="AZ129" s="10">
        <v>2.3773125727738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0.5282321994513001</v>
      </c>
      <c r="BG129" s="9">
        <v>53.4205134580644</v>
      </c>
      <c r="BH129" s="9">
        <v>0</v>
      </c>
      <c r="BI129" s="9">
        <v>0</v>
      </c>
      <c r="BJ129" s="10">
        <v>0.4551081632255001</v>
      </c>
      <c r="BK129" s="17">
        <f t="shared" si="3"/>
        <v>246.33969315561038</v>
      </c>
      <c r="BL129" s="16"/>
      <c r="BM129" s="50"/>
    </row>
    <row r="130" spans="1:65" s="12" customFormat="1" ht="15">
      <c r="A130" s="5"/>
      <c r="B130" s="8" t="s">
        <v>221</v>
      </c>
      <c r="C130" s="11">
        <v>0</v>
      </c>
      <c r="D130" s="9">
        <v>3.2984209999999003</v>
      </c>
      <c r="E130" s="9">
        <v>0</v>
      </c>
      <c r="F130" s="9">
        <v>0</v>
      </c>
      <c r="G130" s="10">
        <v>0</v>
      </c>
      <c r="H130" s="11">
        <v>0.15596301399950002</v>
      </c>
      <c r="I130" s="9">
        <v>2.128013548387</v>
      </c>
      <c r="J130" s="9">
        <v>0</v>
      </c>
      <c r="K130" s="9">
        <v>0</v>
      </c>
      <c r="L130" s="10">
        <v>0.27845057280620006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0.032452206612799996</v>
      </c>
      <c r="S130" s="9">
        <v>0</v>
      </c>
      <c r="T130" s="9">
        <v>5.3200338709677</v>
      </c>
      <c r="U130" s="9">
        <v>0</v>
      </c>
      <c r="V130" s="10">
        <v>0.030749795774000003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6.246674624384699</v>
      </c>
      <c r="AW130" s="9">
        <v>1.2728448057318114</v>
      </c>
      <c r="AX130" s="9">
        <v>0</v>
      </c>
      <c r="AY130" s="9">
        <v>0</v>
      </c>
      <c r="AZ130" s="10">
        <v>1.0674920281606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1.101744199676</v>
      </c>
      <c r="BG130" s="9">
        <v>0.18034916129030001</v>
      </c>
      <c r="BH130" s="9">
        <v>0</v>
      </c>
      <c r="BI130" s="9">
        <v>0</v>
      </c>
      <c r="BJ130" s="10">
        <v>0.1585390788382</v>
      </c>
      <c r="BK130" s="17">
        <f t="shared" si="3"/>
        <v>21.271727906628712</v>
      </c>
      <c r="BL130" s="16"/>
      <c r="BM130" s="50"/>
    </row>
    <row r="131" spans="1:65" s="12" customFormat="1" ht="15">
      <c r="A131" s="5"/>
      <c r="B131" s="8" t="s">
        <v>222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0.6074843464835</v>
      </c>
      <c r="I131" s="9">
        <v>36.6648596774191</v>
      </c>
      <c r="J131" s="9">
        <v>0</v>
      </c>
      <c r="K131" s="9">
        <v>0</v>
      </c>
      <c r="L131" s="10">
        <v>0.09071933851569998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0.0018856213546</v>
      </c>
      <c r="S131" s="9">
        <v>5.2378370967741</v>
      </c>
      <c r="T131" s="9">
        <v>0</v>
      </c>
      <c r="U131" s="9">
        <v>0</v>
      </c>
      <c r="V131" s="10">
        <v>0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0.0392570564516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2.4597843459660003</v>
      </c>
      <c r="AW131" s="9">
        <v>6.488152823086127</v>
      </c>
      <c r="AX131" s="9">
        <v>0</v>
      </c>
      <c r="AY131" s="9">
        <v>0</v>
      </c>
      <c r="AZ131" s="10">
        <v>0.5967179768703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1.6711456602575</v>
      </c>
      <c r="BG131" s="9">
        <v>15.7028225806451</v>
      </c>
      <c r="BH131" s="9">
        <v>0</v>
      </c>
      <c r="BI131" s="9">
        <v>0</v>
      </c>
      <c r="BJ131" s="10">
        <v>0.20696834370939998</v>
      </c>
      <c r="BK131" s="17">
        <f t="shared" si="3"/>
        <v>69.76763486753305</v>
      </c>
      <c r="BL131" s="16"/>
      <c r="BM131" s="50"/>
    </row>
    <row r="132" spans="1:65" s="12" customFormat="1" ht="15">
      <c r="A132" s="5"/>
      <c r="B132" s="8" t="s">
        <v>223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1.3172002322251999</v>
      </c>
      <c r="I132" s="9">
        <v>2.1745077419354</v>
      </c>
      <c r="J132" s="9">
        <v>0</v>
      </c>
      <c r="K132" s="9">
        <v>0</v>
      </c>
      <c r="L132" s="10">
        <v>1.0355616885802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1.4469492735481</v>
      </c>
      <c r="S132" s="9">
        <v>40.573132258064504</v>
      </c>
      <c r="T132" s="9">
        <v>0</v>
      </c>
      <c r="U132" s="9">
        <v>0</v>
      </c>
      <c r="V132" s="10">
        <v>0.1701309464513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40.345351093667595</v>
      </c>
      <c r="AW132" s="9">
        <v>36.49168309856324</v>
      </c>
      <c r="AX132" s="9">
        <v>0</v>
      </c>
      <c r="AY132" s="9">
        <v>0</v>
      </c>
      <c r="AZ132" s="10">
        <v>13.706310508544199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11.935821194383097</v>
      </c>
      <c r="BG132" s="9">
        <v>1.2409831661932</v>
      </c>
      <c r="BH132" s="9">
        <v>0</v>
      </c>
      <c r="BI132" s="9">
        <v>0</v>
      </c>
      <c r="BJ132" s="10">
        <v>12.9632140438373</v>
      </c>
      <c r="BK132" s="17">
        <f t="shared" si="3"/>
        <v>163.4008452459933</v>
      </c>
      <c r="BL132" s="16"/>
      <c r="BM132" s="50"/>
    </row>
    <row r="133" spans="1:65" s="12" customFormat="1" ht="15">
      <c r="A133" s="5"/>
      <c r="B133" s="8" t="s">
        <v>224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7.9664554916119</v>
      </c>
      <c r="I133" s="9">
        <v>0.46611810096769996</v>
      </c>
      <c r="J133" s="9">
        <v>0</v>
      </c>
      <c r="K133" s="9">
        <v>0</v>
      </c>
      <c r="L133" s="10">
        <v>8.551729678773603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2.7208212479988</v>
      </c>
      <c r="S133" s="9">
        <v>13.398316817451398</v>
      </c>
      <c r="T133" s="9">
        <v>0</v>
      </c>
      <c r="U133" s="9">
        <v>0</v>
      </c>
      <c r="V133" s="10">
        <v>4.2231247712247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0.20116015258050002</v>
      </c>
      <c r="AC133" s="9">
        <v>0</v>
      </c>
      <c r="AD133" s="9">
        <v>0</v>
      </c>
      <c r="AE133" s="9">
        <v>0</v>
      </c>
      <c r="AF133" s="10">
        <v>1.5092530938386002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91.5924964199722</v>
      </c>
      <c r="AW133" s="9">
        <v>51.28217067636032</v>
      </c>
      <c r="AX133" s="9">
        <v>2.1984716129032003</v>
      </c>
      <c r="AY133" s="9">
        <v>0</v>
      </c>
      <c r="AZ133" s="10">
        <v>84.61709775518003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28.4723581374942</v>
      </c>
      <c r="BG133" s="9">
        <v>6.1728583969673005</v>
      </c>
      <c r="BH133" s="9">
        <v>0.2748631109354</v>
      </c>
      <c r="BI133" s="9">
        <v>0</v>
      </c>
      <c r="BJ133" s="10">
        <v>16.146177176539098</v>
      </c>
      <c r="BK133" s="17">
        <f t="shared" si="3"/>
        <v>319.793472640799</v>
      </c>
      <c r="BL133" s="16"/>
      <c r="BM133" s="50"/>
    </row>
    <row r="134" spans="1:65" s="12" customFormat="1" ht="15">
      <c r="A134" s="5"/>
      <c r="B134" s="8" t="s">
        <v>225</v>
      </c>
      <c r="C134" s="11">
        <v>0</v>
      </c>
      <c r="D134" s="9">
        <v>169.69775483870959</v>
      </c>
      <c r="E134" s="9">
        <v>0</v>
      </c>
      <c r="F134" s="9">
        <v>0</v>
      </c>
      <c r="G134" s="10">
        <v>0</v>
      </c>
      <c r="H134" s="11">
        <v>1.7399438341609</v>
      </c>
      <c r="I134" s="9">
        <v>280.4773409840642</v>
      </c>
      <c r="J134" s="9">
        <v>0</v>
      </c>
      <c r="K134" s="9">
        <v>0</v>
      </c>
      <c r="L134" s="10">
        <v>4.8840711640964996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0.8721676392575001</v>
      </c>
      <c r="S134" s="9">
        <v>42.154219354838595</v>
      </c>
      <c r="T134" s="9">
        <v>0</v>
      </c>
      <c r="U134" s="9">
        <v>0</v>
      </c>
      <c r="V134" s="10">
        <v>6.520697850547999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0.1187968064516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0.0010799709677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35.5985865071251</v>
      </c>
      <c r="AW134" s="9">
        <v>28.94546864396154</v>
      </c>
      <c r="AX134" s="9">
        <v>0</v>
      </c>
      <c r="AY134" s="9">
        <v>0</v>
      </c>
      <c r="AZ134" s="10">
        <v>12.6202526370941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0.48505812503129997</v>
      </c>
      <c r="BG134" s="9">
        <v>2.2139404838708</v>
      </c>
      <c r="BH134" s="9">
        <v>0</v>
      </c>
      <c r="BI134" s="9">
        <v>0</v>
      </c>
      <c r="BJ134" s="10">
        <v>11.3893782680313</v>
      </c>
      <c r="BK134" s="17">
        <f t="shared" si="3"/>
        <v>597.7187571082088</v>
      </c>
      <c r="BL134" s="16"/>
      <c r="BM134" s="50"/>
    </row>
    <row r="135" spans="1:65" s="12" customFormat="1" ht="15">
      <c r="A135" s="5"/>
      <c r="B135" s="8" t="s">
        <v>226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0.3573674009675</v>
      </c>
      <c r="I135" s="9">
        <v>0</v>
      </c>
      <c r="J135" s="9">
        <v>0</v>
      </c>
      <c r="K135" s="9">
        <v>0</v>
      </c>
      <c r="L135" s="10">
        <v>0.1151916531933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</v>
      </c>
      <c r="S135" s="9">
        <v>0</v>
      </c>
      <c r="T135" s="9">
        <v>0</v>
      </c>
      <c r="U135" s="9">
        <v>0</v>
      </c>
      <c r="V135" s="10">
        <v>0.0043929612903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24.510126246027497</v>
      </c>
      <c r="AW135" s="9">
        <v>13.35613167619457</v>
      </c>
      <c r="AX135" s="9">
        <v>0</v>
      </c>
      <c r="AY135" s="9">
        <v>0</v>
      </c>
      <c r="AZ135" s="10">
        <v>14.627360102997699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2.7166767171909</v>
      </c>
      <c r="BG135" s="9">
        <v>2.7333612903224997</v>
      </c>
      <c r="BH135" s="9">
        <v>0</v>
      </c>
      <c r="BI135" s="9">
        <v>0</v>
      </c>
      <c r="BJ135" s="10">
        <v>1.6851854055471</v>
      </c>
      <c r="BK135" s="17">
        <f t="shared" si="3"/>
        <v>60.105793453731366</v>
      </c>
      <c r="BL135" s="16"/>
      <c r="BM135" s="50"/>
    </row>
    <row r="136" spans="1:65" s="12" customFormat="1" ht="15">
      <c r="A136" s="5"/>
      <c r="B136" s="8" t="s">
        <v>227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2.8196732158059996</v>
      </c>
      <c r="I136" s="9">
        <v>88.23247612903198</v>
      </c>
      <c r="J136" s="9">
        <v>0</v>
      </c>
      <c r="K136" s="9">
        <v>0</v>
      </c>
      <c r="L136" s="10">
        <v>1.4235285040963999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0.1188986416128</v>
      </c>
      <c r="S136" s="9">
        <v>0.2690014516129</v>
      </c>
      <c r="T136" s="9">
        <v>0</v>
      </c>
      <c r="U136" s="9">
        <v>0</v>
      </c>
      <c r="V136" s="10">
        <v>1.0894558790322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10.559018074191199</v>
      </c>
      <c r="AW136" s="9">
        <v>11.064583336736376</v>
      </c>
      <c r="AX136" s="9">
        <v>0</v>
      </c>
      <c r="AY136" s="9">
        <v>0</v>
      </c>
      <c r="AZ136" s="10">
        <v>6.2080037179019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1.8515262692246997</v>
      </c>
      <c r="BG136" s="9">
        <v>7.0594591916773</v>
      </c>
      <c r="BH136" s="9">
        <v>0</v>
      </c>
      <c r="BI136" s="9">
        <v>0</v>
      </c>
      <c r="BJ136" s="10">
        <v>0.9379014996769002</v>
      </c>
      <c r="BK136" s="17">
        <f t="shared" si="3"/>
        <v>131.63352591060067</v>
      </c>
      <c r="BL136" s="16"/>
      <c r="BM136" s="50"/>
    </row>
    <row r="137" spans="1:65" s="12" customFormat="1" ht="15">
      <c r="A137" s="5"/>
      <c r="B137" s="8" t="s">
        <v>228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0.13594220483850003</v>
      </c>
      <c r="I137" s="9">
        <v>346.5720241935481</v>
      </c>
      <c r="J137" s="9">
        <v>0</v>
      </c>
      <c r="K137" s="9">
        <v>0</v>
      </c>
      <c r="L137" s="10">
        <v>11.273302466160901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0.15278234803190002</v>
      </c>
      <c r="S137" s="9">
        <v>265.4468746270966</v>
      </c>
      <c r="T137" s="9">
        <v>0</v>
      </c>
      <c r="U137" s="9">
        <v>0</v>
      </c>
      <c r="V137" s="10">
        <v>4.352317084677098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12.329595342288403</v>
      </c>
      <c r="AW137" s="9">
        <v>66.07944532379555</v>
      </c>
      <c r="AX137" s="9">
        <v>0</v>
      </c>
      <c r="AY137" s="9">
        <v>0</v>
      </c>
      <c r="AZ137" s="10">
        <v>31.4889340123533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0.3031035844508</v>
      </c>
      <c r="BG137" s="9">
        <v>1.8791065202900998</v>
      </c>
      <c r="BH137" s="9">
        <v>0</v>
      </c>
      <c r="BI137" s="9">
        <v>0</v>
      </c>
      <c r="BJ137" s="10">
        <v>0.6922700191607</v>
      </c>
      <c r="BK137" s="17">
        <f t="shared" si="3"/>
        <v>740.7056977266918</v>
      </c>
      <c r="BL137" s="16"/>
      <c r="BM137" s="50"/>
    </row>
    <row r="138" spans="1:65" s="12" customFormat="1" ht="15">
      <c r="A138" s="5"/>
      <c r="B138" s="8" t="s">
        <v>229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1.6719619965154997</v>
      </c>
      <c r="I138" s="9">
        <v>20.343404275806403</v>
      </c>
      <c r="J138" s="9">
        <v>0</v>
      </c>
      <c r="K138" s="9">
        <v>0</v>
      </c>
      <c r="L138" s="10">
        <v>3.2469396381287003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0.5722015440966</v>
      </c>
      <c r="S138" s="9">
        <v>7.259328870967501</v>
      </c>
      <c r="T138" s="9">
        <v>0</v>
      </c>
      <c r="U138" s="9">
        <v>0</v>
      </c>
      <c r="V138" s="10">
        <v>0.4248862732254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0.0053729806451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10.922431221641</v>
      </c>
      <c r="AW138" s="9">
        <v>39.65940254895355</v>
      </c>
      <c r="AX138" s="9">
        <v>0</v>
      </c>
      <c r="AY138" s="9">
        <v>0</v>
      </c>
      <c r="AZ138" s="10">
        <v>13.348585084061998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5.8130962671269</v>
      </c>
      <c r="BG138" s="9">
        <v>7.082477544548201</v>
      </c>
      <c r="BH138" s="9">
        <v>0</v>
      </c>
      <c r="BI138" s="9">
        <v>0</v>
      </c>
      <c r="BJ138" s="10">
        <v>0.5087299436445</v>
      </c>
      <c r="BK138" s="17">
        <f t="shared" si="3"/>
        <v>110.85881818936133</v>
      </c>
      <c r="BL138" s="16"/>
      <c r="BM138" s="50"/>
    </row>
    <row r="139" spans="1:65" s="12" customFormat="1" ht="15">
      <c r="A139" s="5"/>
      <c r="B139" s="8" t="s">
        <v>230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0.0654709654836</v>
      </c>
      <c r="I139" s="9">
        <v>136.5264877177418</v>
      </c>
      <c r="J139" s="9">
        <v>0</v>
      </c>
      <c r="K139" s="9">
        <v>0</v>
      </c>
      <c r="L139" s="10">
        <v>27.3967907639674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</v>
      </c>
      <c r="S139" s="9">
        <v>85.86356129032248</v>
      </c>
      <c r="T139" s="9">
        <v>0</v>
      </c>
      <c r="U139" s="9">
        <v>0</v>
      </c>
      <c r="V139" s="10">
        <v>1.0858791518385997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0.4283023315483</v>
      </c>
      <c r="AW139" s="9">
        <v>14.300564350129884</v>
      </c>
      <c r="AX139" s="9">
        <v>0</v>
      </c>
      <c r="AY139" s="9">
        <v>0</v>
      </c>
      <c r="AZ139" s="10">
        <v>0.8115570180320001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0.16699514458060002</v>
      </c>
      <c r="BG139" s="9">
        <v>6.628156038257999</v>
      </c>
      <c r="BH139" s="9">
        <v>0</v>
      </c>
      <c r="BI139" s="9">
        <v>0</v>
      </c>
      <c r="BJ139" s="10">
        <v>6.100313407935199</v>
      </c>
      <c r="BK139" s="17">
        <f t="shared" si="3"/>
        <v>279.3740781798378</v>
      </c>
      <c r="BL139" s="16"/>
      <c r="BM139" s="50"/>
    </row>
    <row r="140" spans="1:65" s="12" customFormat="1" ht="15">
      <c r="A140" s="5"/>
      <c r="B140" s="8" t="s">
        <v>231</v>
      </c>
      <c r="C140" s="11">
        <v>0</v>
      </c>
      <c r="D140" s="9">
        <v>294.61589814490316</v>
      </c>
      <c r="E140" s="9">
        <v>0</v>
      </c>
      <c r="F140" s="9">
        <v>0</v>
      </c>
      <c r="G140" s="10">
        <v>0</v>
      </c>
      <c r="H140" s="11">
        <v>2.2848469733545</v>
      </c>
      <c r="I140" s="9">
        <v>325.5154009522901</v>
      </c>
      <c r="J140" s="9">
        <v>0</v>
      </c>
      <c r="K140" s="9">
        <v>0</v>
      </c>
      <c r="L140" s="10">
        <v>2.6282640945479994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1.0995346935480999</v>
      </c>
      <c r="S140" s="9">
        <v>0</v>
      </c>
      <c r="T140" s="9">
        <v>0</v>
      </c>
      <c r="U140" s="9">
        <v>0</v>
      </c>
      <c r="V140" s="10">
        <v>11.7082590541612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2.1714924123210007</v>
      </c>
      <c r="AW140" s="9">
        <v>91.86765747122675</v>
      </c>
      <c r="AX140" s="9">
        <v>0</v>
      </c>
      <c r="AY140" s="9">
        <v>0</v>
      </c>
      <c r="AZ140" s="10">
        <v>19.203831528191504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0.1300788116123</v>
      </c>
      <c r="BG140" s="9">
        <v>230.506961548387</v>
      </c>
      <c r="BH140" s="9">
        <v>0</v>
      </c>
      <c r="BI140" s="9">
        <v>0</v>
      </c>
      <c r="BJ140" s="10">
        <v>7.075464663031399</v>
      </c>
      <c r="BK140" s="17">
        <f t="shared" si="3"/>
        <v>988.8076903475749</v>
      </c>
      <c r="BL140" s="16"/>
      <c r="BM140" s="50"/>
    </row>
    <row r="141" spans="1:65" s="12" customFormat="1" ht="15">
      <c r="A141" s="5"/>
      <c r="B141" s="8" t="s">
        <v>232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1.3829467747738</v>
      </c>
      <c r="I141" s="9">
        <v>143.3167100108063</v>
      </c>
      <c r="J141" s="9">
        <v>0</v>
      </c>
      <c r="K141" s="9">
        <v>0</v>
      </c>
      <c r="L141" s="10">
        <v>2.9612076404512995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0.10806082319329999</v>
      </c>
      <c r="S141" s="9">
        <v>80.3962983870967</v>
      </c>
      <c r="T141" s="9">
        <v>0</v>
      </c>
      <c r="U141" s="9">
        <v>0</v>
      </c>
      <c r="V141" s="10">
        <v>1.1249227564836999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1.6052211290322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6.070846732900599</v>
      </c>
      <c r="AW141" s="9">
        <v>9.750012454683256</v>
      </c>
      <c r="AX141" s="9">
        <v>0</v>
      </c>
      <c r="AY141" s="9">
        <v>0</v>
      </c>
      <c r="AZ141" s="10">
        <v>16.172124006579097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0.40263794148269993</v>
      </c>
      <c r="BG141" s="9">
        <v>0.9096253064515</v>
      </c>
      <c r="BH141" s="9">
        <v>0</v>
      </c>
      <c r="BI141" s="9">
        <v>0</v>
      </c>
      <c r="BJ141" s="10">
        <v>2.3296356598703</v>
      </c>
      <c r="BK141" s="17">
        <f t="shared" si="3"/>
        <v>266.5302496238048</v>
      </c>
      <c r="BL141" s="16"/>
      <c r="BM141" s="50"/>
    </row>
    <row r="142" spans="1:65" s="12" customFormat="1" ht="15">
      <c r="A142" s="5"/>
      <c r="B142" s="8" t="s">
        <v>233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3.8548502676125</v>
      </c>
      <c r="I142" s="9">
        <v>216.2361432981612</v>
      </c>
      <c r="J142" s="9">
        <v>0</v>
      </c>
      <c r="K142" s="9">
        <v>0</v>
      </c>
      <c r="L142" s="10">
        <v>1.0737229760319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0.0279388980643</v>
      </c>
      <c r="S142" s="9">
        <v>96.333793548387</v>
      </c>
      <c r="T142" s="9">
        <v>0</v>
      </c>
      <c r="U142" s="9">
        <v>0</v>
      </c>
      <c r="V142" s="10">
        <v>2.2275567925804003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0.1710035612903</v>
      </c>
      <c r="AC142" s="9">
        <v>0</v>
      </c>
      <c r="AD142" s="9">
        <v>0</v>
      </c>
      <c r="AE142" s="9">
        <v>0</v>
      </c>
      <c r="AF142" s="10">
        <v>1.8818097588707998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16.4065932211905</v>
      </c>
      <c r="AW142" s="9">
        <v>53.3782528100165</v>
      </c>
      <c r="AX142" s="9">
        <v>0</v>
      </c>
      <c r="AY142" s="9">
        <v>0</v>
      </c>
      <c r="AZ142" s="10">
        <v>12.4797207591592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0.6011167103863999</v>
      </c>
      <c r="BG142" s="9">
        <v>3.6874662840321</v>
      </c>
      <c r="BH142" s="9">
        <v>0</v>
      </c>
      <c r="BI142" s="9">
        <v>0</v>
      </c>
      <c r="BJ142" s="10">
        <v>3.1782699693215997</v>
      </c>
      <c r="BK142" s="17">
        <f t="shared" si="3"/>
        <v>411.53823885510474</v>
      </c>
      <c r="BL142" s="16"/>
      <c r="BM142" s="50"/>
    </row>
    <row r="143" spans="1:65" s="12" customFormat="1" ht="15">
      <c r="A143" s="5"/>
      <c r="B143" s="8" t="s">
        <v>234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5.0690437542573985</v>
      </c>
      <c r="I143" s="9">
        <v>39.4768494580642</v>
      </c>
      <c r="J143" s="9">
        <v>0</v>
      </c>
      <c r="K143" s="9">
        <v>0</v>
      </c>
      <c r="L143" s="10">
        <v>4.627124557805799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1.2492793174184</v>
      </c>
      <c r="S143" s="9">
        <v>0.6468691494514001</v>
      </c>
      <c r="T143" s="9">
        <v>0.2700933870967</v>
      </c>
      <c r="U143" s="9">
        <v>0</v>
      </c>
      <c r="V143" s="10">
        <v>3.4859050231604995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0.1076844838709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79.38323045874672</v>
      </c>
      <c r="AW143" s="9">
        <v>39.72129134969241</v>
      </c>
      <c r="AX143" s="9">
        <v>0</v>
      </c>
      <c r="AY143" s="9">
        <v>0</v>
      </c>
      <c r="AZ143" s="10">
        <v>45.531587369665495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26.2920535310456</v>
      </c>
      <c r="BG143" s="9">
        <v>4.5482359143541</v>
      </c>
      <c r="BH143" s="9">
        <v>0</v>
      </c>
      <c r="BI143" s="9">
        <v>0</v>
      </c>
      <c r="BJ143" s="10">
        <v>13.800313449410694</v>
      </c>
      <c r="BK143" s="17">
        <f t="shared" si="3"/>
        <v>264.2095612040403</v>
      </c>
      <c r="BL143" s="16"/>
      <c r="BM143" s="50"/>
    </row>
    <row r="144" spans="1:65" s="12" customFormat="1" ht="15">
      <c r="A144" s="5"/>
      <c r="B144" s="8" t="s">
        <v>235</v>
      </c>
      <c r="C144" s="11">
        <v>0</v>
      </c>
      <c r="D144" s="9">
        <v>2.6932951612902998</v>
      </c>
      <c r="E144" s="9">
        <v>0</v>
      </c>
      <c r="F144" s="9">
        <v>0</v>
      </c>
      <c r="G144" s="10">
        <v>0</v>
      </c>
      <c r="H144" s="11">
        <v>0.14061805967729998</v>
      </c>
      <c r="I144" s="9">
        <v>0</v>
      </c>
      <c r="J144" s="9">
        <v>0</v>
      </c>
      <c r="K144" s="9">
        <v>0</v>
      </c>
      <c r="L144" s="10">
        <v>0.5339219452577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0.0559128075483</v>
      </c>
      <c r="S144" s="9">
        <v>0</v>
      </c>
      <c r="T144" s="9">
        <v>0</v>
      </c>
      <c r="U144" s="9">
        <v>0</v>
      </c>
      <c r="V144" s="10">
        <v>0.0354437643224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1.7745881964828998</v>
      </c>
      <c r="AW144" s="9">
        <v>5.560195068093208</v>
      </c>
      <c r="AX144" s="9">
        <v>0</v>
      </c>
      <c r="AY144" s="9">
        <v>0</v>
      </c>
      <c r="AZ144" s="10">
        <v>5.0325656388699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5.8881810559671</v>
      </c>
      <c r="BG144" s="9">
        <v>0</v>
      </c>
      <c r="BH144" s="9">
        <v>0</v>
      </c>
      <c r="BI144" s="9">
        <v>0</v>
      </c>
      <c r="BJ144" s="10">
        <v>0.1514213853545</v>
      </c>
      <c r="BK144" s="17">
        <f t="shared" si="3"/>
        <v>21.866143082863605</v>
      </c>
      <c r="BL144" s="16"/>
      <c r="BM144" s="50"/>
    </row>
    <row r="145" spans="1:65" s="12" customFormat="1" ht="15">
      <c r="A145" s="5"/>
      <c r="B145" s="8" t="s">
        <v>236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1.2060172446446</v>
      </c>
      <c r="I145" s="9">
        <v>0.043554464516100004</v>
      </c>
      <c r="J145" s="9">
        <v>0</v>
      </c>
      <c r="K145" s="9">
        <v>0</v>
      </c>
      <c r="L145" s="10">
        <v>1.0283209072255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0.2852817425805</v>
      </c>
      <c r="S145" s="9">
        <v>0</v>
      </c>
      <c r="T145" s="9">
        <v>0</v>
      </c>
      <c r="U145" s="9">
        <v>0</v>
      </c>
      <c r="V145" s="10">
        <v>0.1347792904514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0.00054229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28.9410729833212</v>
      </c>
      <c r="AW145" s="9">
        <v>4.684444134202235</v>
      </c>
      <c r="AX145" s="9">
        <v>0</v>
      </c>
      <c r="AY145" s="9">
        <v>0</v>
      </c>
      <c r="AZ145" s="10">
        <v>20.501958249579193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4.4828963062244</v>
      </c>
      <c r="BG145" s="9">
        <v>0</v>
      </c>
      <c r="BH145" s="9">
        <v>0.8689941214515999</v>
      </c>
      <c r="BI145" s="9">
        <v>0</v>
      </c>
      <c r="BJ145" s="10">
        <v>3.3297918215153</v>
      </c>
      <c r="BK145" s="17">
        <f t="shared" si="3"/>
        <v>65.50765355571203</v>
      </c>
      <c r="BL145" s="16"/>
      <c r="BM145" s="50"/>
    </row>
    <row r="146" spans="1:65" s="12" customFormat="1" ht="15">
      <c r="A146" s="5"/>
      <c r="B146" s="8" t="s">
        <v>237</v>
      </c>
      <c r="C146" s="11">
        <v>0</v>
      </c>
      <c r="D146" s="9">
        <v>26.6772822580645</v>
      </c>
      <c r="E146" s="9">
        <v>0</v>
      </c>
      <c r="F146" s="9">
        <v>0</v>
      </c>
      <c r="G146" s="10">
        <v>0</v>
      </c>
      <c r="H146" s="11">
        <v>1.4731471127738</v>
      </c>
      <c r="I146" s="9">
        <v>171.3215066612901</v>
      </c>
      <c r="J146" s="9">
        <v>0</v>
      </c>
      <c r="K146" s="9">
        <v>0</v>
      </c>
      <c r="L146" s="10">
        <v>0.3825522275804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0.0053354564516</v>
      </c>
      <c r="S146" s="9">
        <v>5.8690020967741</v>
      </c>
      <c r="T146" s="9">
        <v>0</v>
      </c>
      <c r="U146" s="9">
        <v>0</v>
      </c>
      <c r="V146" s="10">
        <v>0.0194744161612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8.2595622759332</v>
      </c>
      <c r="AW146" s="9">
        <v>12.778481536081136</v>
      </c>
      <c r="AX146" s="9">
        <v>0</v>
      </c>
      <c r="AY146" s="9">
        <v>0</v>
      </c>
      <c r="AZ146" s="10">
        <v>7.3238978241282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0.3242415715156</v>
      </c>
      <c r="BG146" s="9">
        <v>74.6805271249354</v>
      </c>
      <c r="BH146" s="9">
        <v>0</v>
      </c>
      <c r="BI146" s="9">
        <v>0</v>
      </c>
      <c r="BJ146" s="10">
        <v>0.34928493570929997</v>
      </c>
      <c r="BK146" s="17">
        <f t="shared" si="3"/>
        <v>309.46429549739855</v>
      </c>
      <c r="BL146" s="16"/>
      <c r="BM146" s="50"/>
    </row>
    <row r="147" spans="1:65" s="12" customFormat="1" ht="15">
      <c r="A147" s="5"/>
      <c r="B147" s="8" t="s">
        <v>238</v>
      </c>
      <c r="C147" s="11">
        <v>0</v>
      </c>
      <c r="D147" s="9">
        <v>2.1331767741935</v>
      </c>
      <c r="E147" s="9">
        <v>0</v>
      </c>
      <c r="F147" s="9">
        <v>0</v>
      </c>
      <c r="G147" s="10">
        <v>0</v>
      </c>
      <c r="H147" s="11">
        <v>1.5083372993544002</v>
      </c>
      <c r="I147" s="9">
        <v>10.975194503225701</v>
      </c>
      <c r="J147" s="9">
        <v>0</v>
      </c>
      <c r="K147" s="9">
        <v>0</v>
      </c>
      <c r="L147" s="10">
        <v>0.8424700100642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0.042202936806</v>
      </c>
      <c r="S147" s="9">
        <v>0</v>
      </c>
      <c r="T147" s="9">
        <v>0</v>
      </c>
      <c r="U147" s="9">
        <v>0</v>
      </c>
      <c r="V147" s="10">
        <v>0.1166086345805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0.5325333870967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12.026158645479997</v>
      </c>
      <c r="AW147" s="9">
        <v>9.803061879153327</v>
      </c>
      <c r="AX147" s="9">
        <v>0</v>
      </c>
      <c r="AY147" s="9">
        <v>0</v>
      </c>
      <c r="AZ147" s="10">
        <v>6.1200202576755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3.9712012532240997</v>
      </c>
      <c r="BG147" s="9">
        <v>3.3122914590644004</v>
      </c>
      <c r="BH147" s="9">
        <v>0</v>
      </c>
      <c r="BI147" s="9">
        <v>0</v>
      </c>
      <c r="BJ147" s="10">
        <v>0.6571901424507001</v>
      </c>
      <c r="BK147" s="17">
        <f t="shared" si="3"/>
        <v>52.04044718236902</v>
      </c>
      <c r="BL147" s="16"/>
      <c r="BM147" s="50"/>
    </row>
    <row r="148" spans="1:65" s="12" customFormat="1" ht="15">
      <c r="A148" s="5"/>
      <c r="B148" s="8" t="s">
        <v>239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3.3952660614514</v>
      </c>
      <c r="I148" s="9">
        <v>106.4745806451612</v>
      </c>
      <c r="J148" s="9">
        <v>0</v>
      </c>
      <c r="K148" s="9">
        <v>0</v>
      </c>
      <c r="L148" s="10">
        <v>0.7158409810644001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3.5676535319030998</v>
      </c>
      <c r="S148" s="9">
        <v>0</v>
      </c>
      <c r="T148" s="9">
        <v>0</v>
      </c>
      <c r="U148" s="9">
        <v>0</v>
      </c>
      <c r="V148" s="10">
        <v>0.0290228805482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5.4775205394497</v>
      </c>
      <c r="AW148" s="9">
        <v>12.786345424062864</v>
      </c>
      <c r="AX148" s="9">
        <v>0</v>
      </c>
      <c r="AY148" s="9">
        <v>0</v>
      </c>
      <c r="AZ148" s="10">
        <v>0.8225398958057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1.4668589252253001</v>
      </c>
      <c r="BG148" s="9">
        <v>42.8262337096774</v>
      </c>
      <c r="BH148" s="9">
        <v>0</v>
      </c>
      <c r="BI148" s="9">
        <v>0</v>
      </c>
      <c r="BJ148" s="10">
        <v>0.0383739281933</v>
      </c>
      <c r="BK148" s="17">
        <f t="shared" si="3"/>
        <v>177.60023652254256</v>
      </c>
      <c r="BL148" s="16"/>
      <c r="BM148" s="50"/>
    </row>
    <row r="149" spans="1:65" s="12" customFormat="1" ht="15">
      <c r="A149" s="5"/>
      <c r="B149" s="8" t="s">
        <v>240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0.1962057898705</v>
      </c>
      <c r="I149" s="9">
        <v>67.9537341935482</v>
      </c>
      <c r="J149" s="9">
        <v>0</v>
      </c>
      <c r="K149" s="9">
        <v>0</v>
      </c>
      <c r="L149" s="10">
        <v>0.41404325225769995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0.10118520396740001</v>
      </c>
      <c r="S149" s="9">
        <v>0.3185331290322</v>
      </c>
      <c r="T149" s="9">
        <v>0</v>
      </c>
      <c r="U149" s="9">
        <v>0</v>
      </c>
      <c r="V149" s="10">
        <v>0.0269772056449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0.22282388709669998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6.0969125884498006</v>
      </c>
      <c r="AW149" s="9">
        <v>3.735974205795771</v>
      </c>
      <c r="AX149" s="9">
        <v>0</v>
      </c>
      <c r="AY149" s="9">
        <v>0</v>
      </c>
      <c r="AZ149" s="10">
        <v>3.8299493352243004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0.20690330945079996</v>
      </c>
      <c r="BG149" s="9">
        <v>28.6487854838709</v>
      </c>
      <c r="BH149" s="9">
        <v>0</v>
      </c>
      <c r="BI149" s="9">
        <v>0</v>
      </c>
      <c r="BJ149" s="10">
        <v>0.5726859335481002</v>
      </c>
      <c r="BK149" s="17">
        <f t="shared" si="3"/>
        <v>112.32471351775726</v>
      </c>
      <c r="BL149" s="16"/>
      <c r="BM149" s="50"/>
    </row>
    <row r="150" spans="1:65" s="12" customFormat="1" ht="15">
      <c r="A150" s="5"/>
      <c r="B150" s="8" t="s">
        <v>241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0.0750159251612</v>
      </c>
      <c r="I150" s="9">
        <v>0</v>
      </c>
      <c r="J150" s="9">
        <v>0</v>
      </c>
      <c r="K150" s="9">
        <v>0</v>
      </c>
      <c r="L150" s="10">
        <v>0.17341993845120002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0.015718654838699997</v>
      </c>
      <c r="S150" s="9">
        <v>0</v>
      </c>
      <c r="T150" s="9">
        <v>0</v>
      </c>
      <c r="U150" s="9">
        <v>0</v>
      </c>
      <c r="V150" s="10">
        <v>0.0043361806451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0.0005415085483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34.1026689384825</v>
      </c>
      <c r="AW150" s="9">
        <v>30.202557956076994</v>
      </c>
      <c r="AX150" s="9">
        <v>0</v>
      </c>
      <c r="AY150" s="9">
        <v>0</v>
      </c>
      <c r="AZ150" s="10">
        <v>44.498093661708296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2.2261085288699</v>
      </c>
      <c r="BG150" s="9">
        <v>11.100925241935201</v>
      </c>
      <c r="BH150" s="9">
        <v>0</v>
      </c>
      <c r="BI150" s="9">
        <v>0</v>
      </c>
      <c r="BJ150" s="10">
        <v>0.37819805883810004</v>
      </c>
      <c r="BK150" s="17">
        <f t="shared" si="3"/>
        <v>122.77758459355549</v>
      </c>
      <c r="BL150" s="16"/>
      <c r="BM150" s="50"/>
    </row>
    <row r="151" spans="1:65" s="12" customFormat="1" ht="15">
      <c r="A151" s="5"/>
      <c r="B151" s="8" t="s">
        <v>242</v>
      </c>
      <c r="C151" s="11">
        <v>0</v>
      </c>
      <c r="D151" s="9">
        <v>7.9633282258064</v>
      </c>
      <c r="E151" s="9">
        <v>0</v>
      </c>
      <c r="F151" s="9">
        <v>0</v>
      </c>
      <c r="G151" s="10">
        <v>0</v>
      </c>
      <c r="H151" s="11">
        <v>0.0372683760965</v>
      </c>
      <c r="I151" s="9">
        <v>15.3957679032256</v>
      </c>
      <c r="J151" s="9">
        <v>0</v>
      </c>
      <c r="K151" s="9">
        <v>0</v>
      </c>
      <c r="L151" s="10">
        <v>0.9458310378061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0.013272213709600002</v>
      </c>
      <c r="S151" s="9">
        <v>0</v>
      </c>
      <c r="T151" s="9">
        <v>0.21235541935479998</v>
      </c>
      <c r="U151" s="9">
        <v>0</v>
      </c>
      <c r="V151" s="10">
        <v>0.0217664304838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0.4630931875155</v>
      </c>
      <c r="AW151" s="9">
        <v>8.428213970233173</v>
      </c>
      <c r="AX151" s="9">
        <v>0</v>
      </c>
      <c r="AY151" s="9">
        <v>0</v>
      </c>
      <c r="AZ151" s="10">
        <v>1.8573913298380003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0.0913948372578</v>
      </c>
      <c r="BG151" s="9">
        <v>0</v>
      </c>
      <c r="BH151" s="9">
        <v>0</v>
      </c>
      <c r="BI151" s="9">
        <v>0</v>
      </c>
      <c r="BJ151" s="10">
        <v>1.0806951953223</v>
      </c>
      <c r="BK151" s="17">
        <f t="shared" si="3"/>
        <v>36.510378126649584</v>
      </c>
      <c r="BL151" s="16"/>
      <c r="BM151" s="50"/>
    </row>
    <row r="152" spans="1:65" s="12" customFormat="1" ht="14.25" customHeight="1">
      <c r="A152" s="5"/>
      <c r="B152" s="8" t="s">
        <v>243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5.6777037917736</v>
      </c>
      <c r="I152" s="9">
        <v>5.1316011677417</v>
      </c>
      <c r="J152" s="9">
        <v>0</v>
      </c>
      <c r="K152" s="9">
        <v>0</v>
      </c>
      <c r="L152" s="10">
        <v>3.6393106169029004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1.7879274594188</v>
      </c>
      <c r="S152" s="9">
        <v>0.4051119872579</v>
      </c>
      <c r="T152" s="9">
        <v>0</v>
      </c>
      <c r="U152" s="9">
        <v>0</v>
      </c>
      <c r="V152" s="10">
        <v>0.9750714187089001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0.0961436612903</v>
      </c>
      <c r="AC152" s="9">
        <v>0</v>
      </c>
      <c r="AD152" s="9">
        <v>0</v>
      </c>
      <c r="AE152" s="9">
        <v>0</v>
      </c>
      <c r="AF152" s="10">
        <v>0.5341314516129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57.91955084527201</v>
      </c>
      <c r="AW152" s="9">
        <v>19.173746729524957</v>
      </c>
      <c r="AX152" s="9">
        <v>0.5341314516129</v>
      </c>
      <c r="AY152" s="9">
        <v>0</v>
      </c>
      <c r="AZ152" s="10">
        <v>28.2554399417333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16.5090429433095</v>
      </c>
      <c r="BG152" s="9">
        <v>1.6493669119352998</v>
      </c>
      <c r="BH152" s="9">
        <v>0</v>
      </c>
      <c r="BI152" s="9">
        <v>0</v>
      </c>
      <c r="BJ152" s="10">
        <v>11.0093489607369</v>
      </c>
      <c r="BK152" s="17">
        <f t="shared" si="3"/>
        <v>153.29762933883185</v>
      </c>
      <c r="BL152" s="16"/>
      <c r="BM152" s="50"/>
    </row>
    <row r="153" spans="1:65" s="12" customFormat="1" ht="15">
      <c r="A153" s="5"/>
      <c r="B153" s="8" t="s">
        <v>244</v>
      </c>
      <c r="C153" s="11">
        <v>0</v>
      </c>
      <c r="D153" s="9">
        <v>5.2990096774193</v>
      </c>
      <c r="E153" s="9">
        <v>0</v>
      </c>
      <c r="F153" s="9">
        <v>0</v>
      </c>
      <c r="G153" s="10">
        <v>0</v>
      </c>
      <c r="H153" s="11">
        <v>0.18194573648360002</v>
      </c>
      <c r="I153" s="9">
        <v>7.8425343225805</v>
      </c>
      <c r="J153" s="9">
        <v>1.0598019354838</v>
      </c>
      <c r="K153" s="9">
        <v>0</v>
      </c>
      <c r="L153" s="10">
        <v>0.3482609004512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0.0188096382579</v>
      </c>
      <c r="S153" s="9">
        <v>0</v>
      </c>
      <c r="T153" s="9">
        <v>0</v>
      </c>
      <c r="U153" s="9">
        <v>0</v>
      </c>
      <c r="V153" s="10">
        <v>0.0010042682258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0.0423642967741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2.5733793745144</v>
      </c>
      <c r="AW153" s="9">
        <v>6.14268226209139</v>
      </c>
      <c r="AX153" s="9">
        <v>0</v>
      </c>
      <c r="AY153" s="9">
        <v>0</v>
      </c>
      <c r="AZ153" s="10">
        <v>1.6661070888700997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0.5383573089346</v>
      </c>
      <c r="BG153" s="9">
        <v>0.0741375193548</v>
      </c>
      <c r="BH153" s="9">
        <v>0</v>
      </c>
      <c r="BI153" s="9">
        <v>0</v>
      </c>
      <c r="BJ153" s="10">
        <v>0.7132876644835</v>
      </c>
      <c r="BK153" s="17">
        <f t="shared" si="3"/>
        <v>26.50168199392499</v>
      </c>
      <c r="BL153" s="16"/>
      <c r="BM153" s="50"/>
    </row>
    <row r="154" spans="1:65" s="12" customFormat="1" ht="15">
      <c r="A154" s="5"/>
      <c r="B154" s="8" t="s">
        <v>245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0.07359486038679999</v>
      </c>
      <c r="I154" s="9">
        <v>8.4591793548385</v>
      </c>
      <c r="J154" s="9">
        <v>0</v>
      </c>
      <c r="K154" s="9">
        <v>0</v>
      </c>
      <c r="L154" s="10">
        <v>0.3521133406449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0.0158609612903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0.9188122410312001</v>
      </c>
      <c r="AW154" s="9">
        <v>5.318296789030998</v>
      </c>
      <c r="AX154" s="9">
        <v>0</v>
      </c>
      <c r="AY154" s="9">
        <v>0</v>
      </c>
      <c r="AZ154" s="10">
        <v>2.7052443123864998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3.5894752707092996</v>
      </c>
      <c r="BG154" s="9">
        <v>0.0105672548387</v>
      </c>
      <c r="BH154" s="9">
        <v>0</v>
      </c>
      <c r="BI154" s="9">
        <v>0</v>
      </c>
      <c r="BJ154" s="10">
        <v>0.044098639096599994</v>
      </c>
      <c r="BK154" s="17">
        <f t="shared" si="3"/>
        <v>21.4872430242538</v>
      </c>
      <c r="BL154" s="16"/>
      <c r="BM154" s="50"/>
    </row>
    <row r="155" spans="1:65" s="12" customFormat="1" ht="15">
      <c r="A155" s="5"/>
      <c r="B155" s="8" t="s">
        <v>246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0.4363758195153</v>
      </c>
      <c r="I155" s="9">
        <v>0</v>
      </c>
      <c r="J155" s="9">
        <v>0</v>
      </c>
      <c r="K155" s="9">
        <v>0</v>
      </c>
      <c r="L155" s="10">
        <v>0.3650488908382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0.0931844035158</v>
      </c>
      <c r="S155" s="9">
        <v>0</v>
      </c>
      <c r="T155" s="9">
        <v>0</v>
      </c>
      <c r="U155" s="9">
        <v>0</v>
      </c>
      <c r="V155" s="10">
        <v>0.1163970901931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0.0051600464516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18.594847543701302</v>
      </c>
      <c r="AW155" s="9">
        <v>6.648094947637361</v>
      </c>
      <c r="AX155" s="9">
        <v>0</v>
      </c>
      <c r="AY155" s="9">
        <v>0</v>
      </c>
      <c r="AZ155" s="10">
        <v>12.153562519029201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5.389539659479701</v>
      </c>
      <c r="BG155" s="9">
        <v>2.2306470705482995</v>
      </c>
      <c r="BH155" s="9">
        <v>0</v>
      </c>
      <c r="BI155" s="9">
        <v>0</v>
      </c>
      <c r="BJ155" s="10">
        <v>0.8793966932570001</v>
      </c>
      <c r="BK155" s="17">
        <f aca="true" t="shared" si="4" ref="BK155:BK161">SUM(C155:BJ155)</f>
        <v>46.91225468416687</v>
      </c>
      <c r="BL155" s="16"/>
      <c r="BM155" s="50"/>
    </row>
    <row r="156" spans="1:65" s="12" customFormat="1" ht="15">
      <c r="A156" s="5"/>
      <c r="B156" s="8" t="s">
        <v>247</v>
      </c>
      <c r="C156" s="11">
        <v>0</v>
      </c>
      <c r="D156" s="9">
        <v>21.836584951387</v>
      </c>
      <c r="E156" s="9">
        <v>0</v>
      </c>
      <c r="F156" s="9">
        <v>0</v>
      </c>
      <c r="G156" s="10">
        <v>0</v>
      </c>
      <c r="H156" s="11">
        <v>0.0224212132579</v>
      </c>
      <c r="I156" s="9">
        <v>663.2723131708708</v>
      </c>
      <c r="J156" s="9">
        <v>0</v>
      </c>
      <c r="K156" s="9">
        <v>0</v>
      </c>
      <c r="L156" s="10">
        <v>1.353858304903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0.0120451405483</v>
      </c>
      <c r="S156" s="9">
        <v>296.8710241795806</v>
      </c>
      <c r="T156" s="9">
        <v>0</v>
      </c>
      <c r="U156" s="9">
        <v>0</v>
      </c>
      <c r="V156" s="10">
        <v>2.2063087851608993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498.49732258064506</v>
      </c>
      <c r="AS156" s="9">
        <v>0</v>
      </c>
      <c r="AT156" s="9">
        <v>0</v>
      </c>
      <c r="AU156" s="10">
        <v>0</v>
      </c>
      <c r="AV156" s="11">
        <v>1.470493387774</v>
      </c>
      <c r="AW156" s="9">
        <v>21.112741922683753</v>
      </c>
      <c r="AX156" s="9">
        <v>0</v>
      </c>
      <c r="AY156" s="9">
        <v>0</v>
      </c>
      <c r="AZ156" s="10">
        <v>9.8398484836768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0.2802511796126</v>
      </c>
      <c r="BG156" s="9">
        <v>0.5427400167741</v>
      </c>
      <c r="BH156" s="9">
        <v>0</v>
      </c>
      <c r="BI156" s="9">
        <v>0</v>
      </c>
      <c r="BJ156" s="10">
        <v>0.25227344696730003</v>
      </c>
      <c r="BK156" s="17">
        <f t="shared" si="4"/>
        <v>1517.5702267638421</v>
      </c>
      <c r="BL156" s="16"/>
      <c r="BM156" s="50"/>
    </row>
    <row r="157" spans="1:65" s="12" customFormat="1" ht="15">
      <c r="A157" s="5"/>
      <c r="B157" s="8" t="s">
        <v>248</v>
      </c>
      <c r="C157" s="11">
        <v>0</v>
      </c>
      <c r="D157" s="9">
        <v>334.96352782841933</v>
      </c>
      <c r="E157" s="9">
        <v>0</v>
      </c>
      <c r="F157" s="9">
        <v>0</v>
      </c>
      <c r="G157" s="10">
        <v>102.9872308377419</v>
      </c>
      <c r="H157" s="11">
        <v>0.001189418387</v>
      </c>
      <c r="I157" s="9">
        <v>539.4203625144836</v>
      </c>
      <c r="J157" s="9">
        <v>0</v>
      </c>
      <c r="K157" s="9">
        <v>0</v>
      </c>
      <c r="L157" s="10">
        <v>11.8005215671934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0.0024977786129</v>
      </c>
      <c r="S157" s="9">
        <v>333.1418507098063</v>
      </c>
      <c r="T157" s="9">
        <v>0</v>
      </c>
      <c r="U157" s="9">
        <v>0</v>
      </c>
      <c r="V157" s="10">
        <v>0.0118941838709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0.0041095569353</v>
      </c>
      <c r="AW157" s="9">
        <v>46.21196820964477</v>
      </c>
      <c r="AX157" s="9">
        <v>0</v>
      </c>
      <c r="AY157" s="9">
        <v>0</v>
      </c>
      <c r="AZ157" s="10">
        <v>3.280044163451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</v>
      </c>
      <c r="BG157" s="9">
        <v>1.1488979426450001</v>
      </c>
      <c r="BH157" s="9">
        <v>1.1882267741935</v>
      </c>
      <c r="BI157" s="9">
        <v>0</v>
      </c>
      <c r="BJ157" s="10">
        <v>0.9094745236771</v>
      </c>
      <c r="BK157" s="17">
        <f t="shared" si="4"/>
        <v>1375.071796009062</v>
      </c>
      <c r="BL157" s="16"/>
      <c r="BM157" s="50"/>
    </row>
    <row r="158" spans="1:65" s="12" customFormat="1" ht="15">
      <c r="A158" s="5"/>
      <c r="B158" s="8" t="s">
        <v>249</v>
      </c>
      <c r="C158" s="11">
        <v>0</v>
      </c>
      <c r="D158" s="9">
        <v>13.010632318128899</v>
      </c>
      <c r="E158" s="9">
        <v>0</v>
      </c>
      <c r="F158" s="9">
        <v>0</v>
      </c>
      <c r="G158" s="10">
        <v>0</v>
      </c>
      <c r="H158" s="11">
        <v>0.22862060916120003</v>
      </c>
      <c r="I158" s="9">
        <v>151.90120599238702</v>
      </c>
      <c r="J158" s="9">
        <v>0</v>
      </c>
      <c r="K158" s="9">
        <v>0</v>
      </c>
      <c r="L158" s="10">
        <v>0.27718480883859997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</v>
      </c>
      <c r="S158" s="9">
        <v>0</v>
      </c>
      <c r="T158" s="9">
        <v>0</v>
      </c>
      <c r="U158" s="9">
        <v>0</v>
      </c>
      <c r="V158" s="10">
        <v>0.18382298780630002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0</v>
      </c>
      <c r="AW158" s="9">
        <v>12.354364210595833</v>
      </c>
      <c r="AX158" s="9">
        <v>0</v>
      </c>
      <c r="AY158" s="9">
        <v>0</v>
      </c>
      <c r="AZ158" s="10">
        <v>4.6014084847092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0.0325909772258</v>
      </c>
      <c r="BG158" s="9">
        <v>65.7637142979999</v>
      </c>
      <c r="BH158" s="9">
        <v>0</v>
      </c>
      <c r="BI158" s="9">
        <v>0</v>
      </c>
      <c r="BJ158" s="10">
        <v>13.6311683252579</v>
      </c>
      <c r="BK158" s="17">
        <f t="shared" si="4"/>
        <v>261.9847130121106</v>
      </c>
      <c r="BL158" s="16"/>
      <c r="BM158" s="50"/>
    </row>
    <row r="159" spans="1:65" s="12" customFormat="1" ht="15">
      <c r="A159" s="5"/>
      <c r="B159" s="8" t="s">
        <v>250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0.024919923064400003</v>
      </c>
      <c r="I159" s="9">
        <v>121.4088265869029</v>
      </c>
      <c r="J159" s="9">
        <v>0</v>
      </c>
      <c r="K159" s="9">
        <v>0</v>
      </c>
      <c r="L159" s="10">
        <v>11.085360971064299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0.0032471063547999997</v>
      </c>
      <c r="S159" s="9">
        <v>0</v>
      </c>
      <c r="T159" s="9">
        <v>0</v>
      </c>
      <c r="U159" s="9">
        <v>0</v>
      </c>
      <c r="V159" s="10">
        <v>1.7508093020964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23.703200796386998</v>
      </c>
      <c r="AW159" s="9">
        <v>25.087676983287203</v>
      </c>
      <c r="AX159" s="9">
        <v>0</v>
      </c>
      <c r="AY159" s="9">
        <v>0</v>
      </c>
      <c r="AZ159" s="10">
        <v>55.2628149836448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0.0027534047740000005</v>
      </c>
      <c r="BG159" s="9">
        <v>60.30675514216111</v>
      </c>
      <c r="BH159" s="9">
        <v>0</v>
      </c>
      <c r="BI159" s="9">
        <v>0</v>
      </c>
      <c r="BJ159" s="10">
        <v>0.8706368554192001</v>
      </c>
      <c r="BK159" s="17">
        <f t="shared" si="4"/>
        <v>299.50700205515614</v>
      </c>
      <c r="BL159" s="16"/>
      <c r="BM159" s="50"/>
    </row>
    <row r="160" spans="1:65" s="12" customFormat="1" ht="15">
      <c r="A160" s="5"/>
      <c r="B160" s="8" t="s">
        <v>251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</v>
      </c>
      <c r="I160" s="9">
        <v>25.6952978818386</v>
      </c>
      <c r="J160" s="9">
        <v>0</v>
      </c>
      <c r="K160" s="9">
        <v>0</v>
      </c>
      <c r="L160" s="10">
        <v>3.7116669552901995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0.0070015707096</v>
      </c>
      <c r="S160" s="9">
        <v>5.3759789688064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10.846671170645</v>
      </c>
      <c r="AW160" s="9">
        <v>2.361820829543526</v>
      </c>
      <c r="AX160" s="9">
        <v>0</v>
      </c>
      <c r="AY160" s="9">
        <v>0</v>
      </c>
      <c r="AZ160" s="10">
        <v>6.1592162206772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0.0332264738062</v>
      </c>
      <c r="BG160" s="9">
        <v>0</v>
      </c>
      <c r="BH160" s="9">
        <v>1.1704880645161</v>
      </c>
      <c r="BI160" s="9">
        <v>0</v>
      </c>
      <c r="BJ160" s="10">
        <v>1.8293248448707002</v>
      </c>
      <c r="BK160" s="17">
        <f t="shared" si="4"/>
        <v>57.19069298070352</v>
      </c>
      <c r="BL160" s="16"/>
      <c r="BM160" s="50"/>
    </row>
    <row r="161" spans="1:65" s="12" customFormat="1" ht="15">
      <c r="A161" s="5"/>
      <c r="B161" s="8" t="s">
        <v>252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0.1638212717095</v>
      </c>
      <c r="I161" s="9">
        <v>202.5177412237092</v>
      </c>
      <c r="J161" s="9">
        <v>0</v>
      </c>
      <c r="K161" s="9">
        <v>0</v>
      </c>
      <c r="L161" s="10">
        <v>0.0705588787741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0.2339671579031</v>
      </c>
      <c r="S161" s="9">
        <v>29.3663165710966</v>
      </c>
      <c r="T161" s="9">
        <v>0</v>
      </c>
      <c r="U161" s="9">
        <v>0</v>
      </c>
      <c r="V161" s="10">
        <v>0.0034976341934999998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11.9937688134191</v>
      </c>
      <c r="AW161" s="9">
        <v>80.23094571358658</v>
      </c>
      <c r="AX161" s="9">
        <v>0</v>
      </c>
      <c r="AY161" s="9">
        <v>0</v>
      </c>
      <c r="AZ161" s="10">
        <v>14.0434049998699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1.4751693212900998</v>
      </c>
      <c r="BG161" s="9">
        <v>98.4621543728064</v>
      </c>
      <c r="BH161" s="9">
        <v>0</v>
      </c>
      <c r="BI161" s="9">
        <v>0</v>
      </c>
      <c r="BJ161" s="10">
        <v>1.6937509108706001</v>
      </c>
      <c r="BK161" s="17">
        <f t="shared" si="4"/>
        <v>440.2550968692287</v>
      </c>
      <c r="BL161" s="16"/>
      <c r="BM161" s="50"/>
    </row>
    <row r="162" spans="1:65" s="12" customFormat="1" ht="15">
      <c r="A162" s="5"/>
      <c r="B162" s="8" t="s">
        <v>253</v>
      </c>
      <c r="C162" s="11">
        <v>0</v>
      </c>
      <c r="D162" s="9">
        <v>10.6656062715806</v>
      </c>
      <c r="E162" s="9">
        <v>0</v>
      </c>
      <c r="F162" s="9">
        <v>0</v>
      </c>
      <c r="G162" s="10">
        <v>0</v>
      </c>
      <c r="H162" s="11">
        <v>0.1923163061935</v>
      </c>
      <c r="I162" s="9">
        <v>37.950242218483794</v>
      </c>
      <c r="J162" s="9">
        <v>0</v>
      </c>
      <c r="K162" s="9">
        <v>0</v>
      </c>
      <c r="L162" s="10">
        <v>0.06497416422569999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0.149321533129</v>
      </c>
      <c r="S162" s="9">
        <v>5.809929032258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3.083193771762171</v>
      </c>
      <c r="AW162" s="9">
        <v>0</v>
      </c>
      <c r="AX162" s="9">
        <v>0</v>
      </c>
      <c r="AY162" s="9">
        <v>0</v>
      </c>
      <c r="AZ162" s="10">
        <v>0.9903604328705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0.0052310399354</v>
      </c>
      <c r="BG162" s="9">
        <v>15.991447198483801</v>
      </c>
      <c r="BH162" s="9">
        <v>0</v>
      </c>
      <c r="BI162" s="9">
        <v>0</v>
      </c>
      <c r="BJ162" s="10">
        <v>0</v>
      </c>
      <c r="BK162" s="17">
        <f t="shared" si="3"/>
        <v>74.90262196892247</v>
      </c>
      <c r="BL162" s="16"/>
      <c r="BM162" s="50"/>
    </row>
    <row r="163" spans="1:65" s="12" customFormat="1" ht="15">
      <c r="A163" s="5"/>
      <c r="B163" s="8" t="s">
        <v>254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</v>
      </c>
      <c r="I163" s="9">
        <v>237.52556595064493</v>
      </c>
      <c r="J163" s="9">
        <v>0</v>
      </c>
      <c r="K163" s="9">
        <v>0</v>
      </c>
      <c r="L163" s="10">
        <v>2.2844351951611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0.7664736692257001</v>
      </c>
      <c r="AW163" s="9">
        <v>76.2664983310128</v>
      </c>
      <c r="AX163" s="9">
        <v>0</v>
      </c>
      <c r="AY163" s="9">
        <v>0</v>
      </c>
      <c r="AZ163" s="10">
        <v>2.3250543234834997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0.0034222132257999997</v>
      </c>
      <c r="BG163" s="9">
        <v>105.1661972834193</v>
      </c>
      <c r="BH163" s="9">
        <v>0</v>
      </c>
      <c r="BI163" s="9">
        <v>0</v>
      </c>
      <c r="BJ163" s="10">
        <v>0.0110894127418</v>
      </c>
      <c r="BK163" s="17">
        <f t="shared" si="3"/>
        <v>424.34873637891496</v>
      </c>
      <c r="BL163" s="16"/>
      <c r="BM163" s="50"/>
    </row>
    <row r="164" spans="1:65" s="12" customFormat="1" ht="15">
      <c r="A164" s="5"/>
      <c r="B164" s="8" t="s">
        <v>255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2.9627542493225</v>
      </c>
      <c r="I164" s="9">
        <v>133.9321269709354</v>
      </c>
      <c r="J164" s="9">
        <v>0</v>
      </c>
      <c r="K164" s="9">
        <v>0</v>
      </c>
      <c r="L164" s="10">
        <v>0.0350982844192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0.11747207445140001</v>
      </c>
      <c r="AW164" s="9">
        <v>32.19183506597748</v>
      </c>
      <c r="AX164" s="9">
        <v>0</v>
      </c>
      <c r="AY164" s="9">
        <v>0</v>
      </c>
      <c r="AZ164" s="10">
        <v>1.1145278311934002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1.0793898360965999</v>
      </c>
      <c r="BG164" s="9">
        <v>68.0575754959999</v>
      </c>
      <c r="BH164" s="9">
        <v>0</v>
      </c>
      <c r="BI164" s="9">
        <v>0</v>
      </c>
      <c r="BJ164" s="10">
        <v>0.0569118387096</v>
      </c>
      <c r="BK164" s="17">
        <f aca="true" t="shared" si="5" ref="BK164:BK175">SUM(C164:BJ164)</f>
        <v>239.54769164710547</v>
      </c>
      <c r="BL164" s="16"/>
      <c r="BM164" s="50"/>
    </row>
    <row r="165" spans="1:65" s="12" customFormat="1" ht="15">
      <c r="A165" s="5"/>
      <c r="B165" s="8" t="s">
        <v>256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1.3118817092253001</v>
      </c>
      <c r="I165" s="9">
        <v>7.654808167741699</v>
      </c>
      <c r="J165" s="9">
        <v>0</v>
      </c>
      <c r="K165" s="9">
        <v>0</v>
      </c>
      <c r="L165" s="10">
        <v>0.8620907614511999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4.387069672773601</v>
      </c>
      <c r="S165" s="9">
        <v>39.0911863387095</v>
      </c>
      <c r="T165" s="9">
        <v>0.1581571935483</v>
      </c>
      <c r="U165" s="9">
        <v>0</v>
      </c>
      <c r="V165" s="10">
        <v>0.0692720610965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0.1789275225805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41.3921402724077</v>
      </c>
      <c r="AW165" s="9">
        <v>39.62849651813305</v>
      </c>
      <c r="AX165" s="9">
        <v>0</v>
      </c>
      <c r="AY165" s="9">
        <v>0</v>
      </c>
      <c r="AZ165" s="10">
        <v>16.0019260298345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9.3999525281876</v>
      </c>
      <c r="BG165" s="9">
        <v>1.8629407394191002</v>
      </c>
      <c r="BH165" s="9">
        <v>0</v>
      </c>
      <c r="BI165" s="9">
        <v>0</v>
      </c>
      <c r="BJ165" s="10">
        <v>8.962516817934</v>
      </c>
      <c r="BK165" s="17">
        <f t="shared" si="5"/>
        <v>170.96136633304252</v>
      </c>
      <c r="BL165" s="16"/>
      <c r="BM165" s="50"/>
    </row>
    <row r="166" spans="1:65" s="12" customFormat="1" ht="15">
      <c r="A166" s="5"/>
      <c r="B166" s="8" t="s">
        <v>257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0.5170633328062</v>
      </c>
      <c r="I166" s="9">
        <v>36.7294967741935</v>
      </c>
      <c r="J166" s="9">
        <v>0</v>
      </c>
      <c r="K166" s="9">
        <v>0</v>
      </c>
      <c r="L166" s="10">
        <v>7.5590353775481995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0.33266429935439995</v>
      </c>
      <c r="S166" s="9">
        <v>0</v>
      </c>
      <c r="T166" s="9">
        <v>0</v>
      </c>
      <c r="U166" s="9">
        <v>0</v>
      </c>
      <c r="V166" s="10">
        <v>0.008710137806399999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0.0959596826774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1.2471154439664</v>
      </c>
      <c r="AW166" s="9">
        <v>32.44771597919527</v>
      </c>
      <c r="AX166" s="9">
        <v>0</v>
      </c>
      <c r="AY166" s="9">
        <v>0</v>
      </c>
      <c r="AZ166" s="10">
        <v>0.25478817732229997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0.06425298867729999</v>
      </c>
      <c r="BG166" s="9">
        <v>31.9953658064514</v>
      </c>
      <c r="BH166" s="9">
        <v>0</v>
      </c>
      <c r="BI166" s="9">
        <v>0</v>
      </c>
      <c r="BJ166" s="10">
        <v>29.2214108298057</v>
      </c>
      <c r="BK166" s="17">
        <f t="shared" si="5"/>
        <v>140.47357882980447</v>
      </c>
      <c r="BL166" s="16"/>
      <c r="BM166" s="50"/>
    </row>
    <row r="167" spans="1:65" s="12" customFormat="1" ht="15">
      <c r="A167" s="5"/>
      <c r="B167" s="8" t="s">
        <v>258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0.9477424400000001</v>
      </c>
      <c r="I167" s="9">
        <v>0</v>
      </c>
      <c r="J167" s="9">
        <v>0</v>
      </c>
      <c r="K167" s="9">
        <v>0</v>
      </c>
      <c r="L167" s="10">
        <v>0.6481208400322002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0.0488675699354</v>
      </c>
      <c r="S167" s="9">
        <v>0</v>
      </c>
      <c r="T167" s="9">
        <v>0</v>
      </c>
      <c r="U167" s="9">
        <v>0</v>
      </c>
      <c r="V167" s="10">
        <v>0.09320686400000001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0.0208666709677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9.075298524640898</v>
      </c>
      <c r="AW167" s="9">
        <v>4.5292348212407445</v>
      </c>
      <c r="AX167" s="9">
        <v>0</v>
      </c>
      <c r="AY167" s="9">
        <v>0</v>
      </c>
      <c r="AZ167" s="10">
        <v>6.852669341288701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2.8897064466111995</v>
      </c>
      <c r="BG167" s="9">
        <v>0.015966944870899998</v>
      </c>
      <c r="BH167" s="9">
        <v>0</v>
      </c>
      <c r="BI167" s="9">
        <v>0</v>
      </c>
      <c r="BJ167" s="10">
        <v>0.5606503301283999</v>
      </c>
      <c r="BK167" s="17">
        <f t="shared" si="5"/>
        <v>25.682330793716147</v>
      </c>
      <c r="BL167" s="16"/>
      <c r="BM167" s="50"/>
    </row>
    <row r="168" spans="1:65" s="12" customFormat="1" ht="15">
      <c r="A168" s="5"/>
      <c r="B168" s="8" t="s">
        <v>259</v>
      </c>
      <c r="C168" s="11">
        <v>0</v>
      </c>
      <c r="D168" s="9">
        <v>5.2288870967741</v>
      </c>
      <c r="E168" s="9">
        <v>0</v>
      </c>
      <c r="F168" s="9">
        <v>0</v>
      </c>
      <c r="G168" s="10">
        <v>0</v>
      </c>
      <c r="H168" s="11">
        <v>0.22065903548379998</v>
      </c>
      <c r="I168" s="9">
        <v>12.549329032258</v>
      </c>
      <c r="J168" s="9">
        <v>0</v>
      </c>
      <c r="K168" s="9">
        <v>0</v>
      </c>
      <c r="L168" s="10">
        <v>0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0.105100630645</v>
      </c>
      <c r="S168" s="9">
        <v>0</v>
      </c>
      <c r="T168" s="9">
        <v>0</v>
      </c>
      <c r="U168" s="9">
        <v>0</v>
      </c>
      <c r="V168" s="10">
        <v>0.016418705483800002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0.0078409814514</v>
      </c>
      <c r="AW168" s="9">
        <v>16.728020625743177</v>
      </c>
      <c r="AX168" s="9">
        <v>0</v>
      </c>
      <c r="AY168" s="9">
        <v>0</v>
      </c>
      <c r="AZ168" s="10">
        <v>0.07370522564500001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0.0271820690321</v>
      </c>
      <c r="BG168" s="9">
        <v>15.6819629032258</v>
      </c>
      <c r="BH168" s="9">
        <v>0</v>
      </c>
      <c r="BI168" s="9">
        <v>0</v>
      </c>
      <c r="BJ168" s="10">
        <v>15.6976448661288</v>
      </c>
      <c r="BK168" s="17">
        <f t="shared" si="5"/>
        <v>66.33675117187099</v>
      </c>
      <c r="BL168" s="16"/>
      <c r="BM168" s="50"/>
    </row>
    <row r="169" spans="1:65" s="12" customFormat="1" ht="15">
      <c r="A169" s="5"/>
      <c r="B169" s="8" t="s">
        <v>260</v>
      </c>
      <c r="C169" s="11">
        <v>0</v>
      </c>
      <c r="D169" s="9">
        <v>6.8309104838709</v>
      </c>
      <c r="E169" s="9">
        <v>0</v>
      </c>
      <c r="F169" s="9">
        <v>0</v>
      </c>
      <c r="G169" s="10">
        <v>0</v>
      </c>
      <c r="H169" s="11">
        <v>0.0396297096771</v>
      </c>
      <c r="I169" s="9">
        <v>13.5575322580645</v>
      </c>
      <c r="J169" s="9">
        <v>0</v>
      </c>
      <c r="K169" s="9">
        <v>0</v>
      </c>
      <c r="L169" s="10">
        <v>0.0119932016129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0.107938814516</v>
      </c>
      <c r="S169" s="9">
        <v>0</v>
      </c>
      <c r="T169" s="9">
        <v>0</v>
      </c>
      <c r="U169" s="9">
        <v>0</v>
      </c>
      <c r="V169" s="10">
        <v>0.0031286612903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1.2678751028058</v>
      </c>
      <c r="AW169" s="9">
        <v>25.020980427205114</v>
      </c>
      <c r="AX169" s="9">
        <v>0</v>
      </c>
      <c r="AY169" s="9">
        <v>0</v>
      </c>
      <c r="AZ169" s="10">
        <v>0.089337215161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0.0240832030645</v>
      </c>
      <c r="BG169" s="9">
        <v>15.638443548387</v>
      </c>
      <c r="BH169" s="9">
        <v>0</v>
      </c>
      <c r="BI169" s="9">
        <v>0</v>
      </c>
      <c r="BJ169" s="10">
        <v>0.005212814516100001</v>
      </c>
      <c r="BK169" s="17">
        <f t="shared" si="5"/>
        <v>62.59706544017122</v>
      </c>
      <c r="BL169" s="16"/>
      <c r="BM169" s="57"/>
    </row>
    <row r="170" spans="1:65" s="12" customFormat="1" ht="15">
      <c r="A170" s="5"/>
      <c r="B170" s="8" t="s">
        <v>261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0.2783303399675</v>
      </c>
      <c r="I170" s="9">
        <v>75.3865819354838</v>
      </c>
      <c r="J170" s="9">
        <v>0</v>
      </c>
      <c r="K170" s="9">
        <v>0</v>
      </c>
      <c r="L170" s="10">
        <v>0.5564665709351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0.3310939729031</v>
      </c>
      <c r="S170" s="9">
        <v>0</v>
      </c>
      <c r="T170" s="9">
        <v>0</v>
      </c>
      <c r="U170" s="9">
        <v>0</v>
      </c>
      <c r="V170" s="10">
        <v>1.1101605803546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0.46327402458000005</v>
      </c>
      <c r="AW170" s="9">
        <v>6.253179194118529</v>
      </c>
      <c r="AX170" s="9">
        <v>0</v>
      </c>
      <c r="AY170" s="9">
        <v>0</v>
      </c>
      <c r="AZ170" s="10">
        <v>15.3313325417415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0.20649864499979997</v>
      </c>
      <c r="BG170" s="9">
        <v>34.071052258064505</v>
      </c>
      <c r="BH170" s="9">
        <v>0</v>
      </c>
      <c r="BI170" s="9">
        <v>0</v>
      </c>
      <c r="BJ170" s="10">
        <v>12.913651525096501</v>
      </c>
      <c r="BK170" s="17">
        <f t="shared" si="5"/>
        <v>146.90162158824495</v>
      </c>
      <c r="BL170" s="16"/>
      <c r="BM170" s="57"/>
    </row>
    <row r="171" spans="1:65" s="12" customFormat="1" ht="15">
      <c r="A171" s="5"/>
      <c r="B171" s="8" t="s">
        <v>262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1.3302152863546</v>
      </c>
      <c r="I171" s="9">
        <v>6.511191047741799</v>
      </c>
      <c r="J171" s="9">
        <v>0</v>
      </c>
      <c r="K171" s="9">
        <v>0</v>
      </c>
      <c r="L171" s="10">
        <v>0.3047222296771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0.5744177419351</v>
      </c>
      <c r="S171" s="9">
        <v>8.884327741935401</v>
      </c>
      <c r="T171" s="9">
        <v>0</v>
      </c>
      <c r="U171" s="9">
        <v>0</v>
      </c>
      <c r="V171" s="10">
        <v>0.023793659354700004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0.0510036290322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6.784279114932499</v>
      </c>
      <c r="AW171" s="9">
        <v>8.304416419095013</v>
      </c>
      <c r="AX171" s="9">
        <v>0</v>
      </c>
      <c r="AY171" s="9">
        <v>0</v>
      </c>
      <c r="AZ171" s="10">
        <v>2.1347051617405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0.6902456453538</v>
      </c>
      <c r="BG171" s="9">
        <v>0</v>
      </c>
      <c r="BH171" s="9">
        <v>0</v>
      </c>
      <c r="BI171" s="9">
        <v>0</v>
      </c>
      <c r="BJ171" s="10">
        <v>0.7846491698384</v>
      </c>
      <c r="BK171" s="17">
        <f t="shared" si="5"/>
        <v>36.377966846991114</v>
      </c>
      <c r="BL171" s="16"/>
      <c r="BM171" s="57"/>
    </row>
    <row r="172" spans="1:65" s="12" customFormat="1" ht="15">
      <c r="A172" s="5"/>
      <c r="B172" s="8" t="s">
        <v>263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0.1676280743224</v>
      </c>
      <c r="I172" s="9">
        <v>218.6895387096773</v>
      </c>
      <c r="J172" s="9">
        <v>0</v>
      </c>
      <c r="K172" s="9">
        <v>0</v>
      </c>
      <c r="L172" s="10">
        <v>0.13060342683850001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0.0010171606449999998</v>
      </c>
      <c r="S172" s="9">
        <v>0</v>
      </c>
      <c r="T172" s="9">
        <v>0</v>
      </c>
      <c r="U172" s="9">
        <v>0</v>
      </c>
      <c r="V172" s="10">
        <v>0.0923581865806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0.043230422354699996</v>
      </c>
      <c r="AW172" s="9">
        <v>8.138559590313214</v>
      </c>
      <c r="AX172" s="9">
        <v>0</v>
      </c>
      <c r="AY172" s="9">
        <v>0</v>
      </c>
      <c r="AZ172" s="10">
        <v>2.5580822898064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2.1672311245159</v>
      </c>
      <c r="BG172" s="9">
        <v>73.2241393548387</v>
      </c>
      <c r="BH172" s="9">
        <v>0</v>
      </c>
      <c r="BI172" s="9">
        <v>0</v>
      </c>
      <c r="BJ172" s="10">
        <v>0.0045765087096</v>
      </c>
      <c r="BK172" s="17">
        <f t="shared" si="5"/>
        <v>305.2169648486023</v>
      </c>
      <c r="BL172" s="16"/>
      <c r="BM172" s="57"/>
    </row>
    <row r="173" spans="1:65" s="12" customFormat="1" ht="15">
      <c r="A173" s="5"/>
      <c r="B173" s="8" t="s">
        <v>264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0.6599612177416001</v>
      </c>
      <c r="I173" s="9">
        <v>0.1514830645161</v>
      </c>
      <c r="J173" s="9">
        <v>0</v>
      </c>
      <c r="K173" s="9">
        <v>0</v>
      </c>
      <c r="L173" s="10">
        <v>0.43081783548339997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0.0291243907092</v>
      </c>
      <c r="S173" s="9">
        <v>1.3608228629031</v>
      </c>
      <c r="T173" s="9">
        <v>0</v>
      </c>
      <c r="U173" s="9">
        <v>0</v>
      </c>
      <c r="V173" s="10">
        <v>0.3224569499996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13.183432338673601</v>
      </c>
      <c r="AW173" s="9">
        <v>10.491778671260366</v>
      </c>
      <c r="AX173" s="9">
        <v>0</v>
      </c>
      <c r="AY173" s="9">
        <v>0</v>
      </c>
      <c r="AZ173" s="10">
        <v>2.8152465099343003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3.0777087533540004</v>
      </c>
      <c r="BG173" s="9">
        <v>0</v>
      </c>
      <c r="BH173" s="9">
        <v>0</v>
      </c>
      <c r="BI173" s="9">
        <v>0</v>
      </c>
      <c r="BJ173" s="10">
        <v>0.5815381989996001</v>
      </c>
      <c r="BK173" s="17">
        <f t="shared" si="5"/>
        <v>33.10437079357487</v>
      </c>
      <c r="BL173" s="16"/>
      <c r="BM173" s="57"/>
    </row>
    <row r="174" spans="1:65" s="12" customFormat="1" ht="15">
      <c r="A174" s="5"/>
      <c r="B174" s="8" t="s">
        <v>265</v>
      </c>
      <c r="C174" s="11">
        <v>0</v>
      </c>
      <c r="D174" s="9">
        <v>0.2627206451612</v>
      </c>
      <c r="E174" s="9">
        <v>0</v>
      </c>
      <c r="F174" s="9">
        <v>0</v>
      </c>
      <c r="G174" s="10">
        <v>0</v>
      </c>
      <c r="H174" s="11">
        <v>0.9310819664512999</v>
      </c>
      <c r="I174" s="9">
        <v>13.1360322580644</v>
      </c>
      <c r="J174" s="9">
        <v>0</v>
      </c>
      <c r="K174" s="9">
        <v>0</v>
      </c>
      <c r="L174" s="10">
        <v>0.6832488245157999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0.0026272064514999997</v>
      </c>
      <c r="S174" s="9">
        <v>0</v>
      </c>
      <c r="T174" s="9">
        <v>0</v>
      </c>
      <c r="U174" s="9">
        <v>0</v>
      </c>
      <c r="V174" s="10">
        <v>0.0317891980643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0.42291395851540003</v>
      </c>
      <c r="AW174" s="9">
        <v>0.43781725815501954</v>
      </c>
      <c r="AX174" s="9">
        <v>0</v>
      </c>
      <c r="AY174" s="9">
        <v>0</v>
      </c>
      <c r="AZ174" s="10">
        <v>0.127090135677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0.1436040606446</v>
      </c>
      <c r="BG174" s="9">
        <v>0</v>
      </c>
      <c r="BH174" s="9">
        <v>0</v>
      </c>
      <c r="BI174" s="9">
        <v>0</v>
      </c>
      <c r="BJ174" s="10">
        <v>1.6374245594836</v>
      </c>
      <c r="BK174" s="17">
        <f t="shared" si="5"/>
        <v>17.816350071184118</v>
      </c>
      <c r="BL174" s="16"/>
      <c r="BM174" s="57"/>
    </row>
    <row r="175" spans="1:65" s="12" customFormat="1" ht="15">
      <c r="A175" s="5"/>
      <c r="B175" s="8" t="s">
        <v>266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0.6529512858708</v>
      </c>
      <c r="I175" s="9">
        <v>91.3354098747096</v>
      </c>
      <c r="J175" s="9">
        <v>0</v>
      </c>
      <c r="K175" s="9">
        <v>0</v>
      </c>
      <c r="L175" s="10">
        <v>0.3544332707416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0.0009695890321</v>
      </c>
      <c r="S175" s="9">
        <v>2.4239725806451</v>
      </c>
      <c r="T175" s="9">
        <v>0</v>
      </c>
      <c r="U175" s="9">
        <v>0</v>
      </c>
      <c r="V175" s="10">
        <v>0.0048479935483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2.9110902750315</v>
      </c>
      <c r="AW175" s="9">
        <v>0.24286532263644753</v>
      </c>
      <c r="AX175" s="9">
        <v>0</v>
      </c>
      <c r="AY175" s="9">
        <v>0</v>
      </c>
      <c r="AZ175" s="10">
        <v>0.0648603845158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0.0066630661935</v>
      </c>
      <c r="BG175" s="9">
        <v>0</v>
      </c>
      <c r="BH175" s="9">
        <v>0</v>
      </c>
      <c r="BI175" s="9">
        <v>0</v>
      </c>
      <c r="BJ175" s="10">
        <v>0.0031509588709</v>
      </c>
      <c r="BK175" s="17">
        <f t="shared" si="5"/>
        <v>98.00121460179562</v>
      </c>
      <c r="BL175" s="16"/>
      <c r="BM175" s="57"/>
    </row>
    <row r="176" spans="1:65" s="21" customFormat="1" ht="15">
      <c r="A176" s="5"/>
      <c r="B176" s="15" t="s">
        <v>17</v>
      </c>
      <c r="C176" s="20">
        <f aca="true" t="shared" si="6" ref="C176:AH176">SUM(C20:C175)</f>
        <v>0</v>
      </c>
      <c r="D176" s="18">
        <f t="shared" si="6"/>
        <v>977.4460123458371</v>
      </c>
      <c r="E176" s="18">
        <f t="shared" si="6"/>
        <v>0</v>
      </c>
      <c r="F176" s="18">
        <f t="shared" si="6"/>
        <v>0</v>
      </c>
      <c r="G176" s="19">
        <f t="shared" si="6"/>
        <v>102.9872308377419</v>
      </c>
      <c r="H176" s="20">
        <f t="shared" si="6"/>
        <v>274.2326265459598</v>
      </c>
      <c r="I176" s="18">
        <f t="shared" si="6"/>
        <v>7976.874927106181</v>
      </c>
      <c r="J176" s="18">
        <f t="shared" si="6"/>
        <v>2.1480509677418</v>
      </c>
      <c r="K176" s="18">
        <f t="shared" si="6"/>
        <v>0</v>
      </c>
      <c r="L176" s="19">
        <f t="shared" si="6"/>
        <v>408.2668678519541</v>
      </c>
      <c r="M176" s="20">
        <f t="shared" si="6"/>
        <v>0</v>
      </c>
      <c r="N176" s="18">
        <f t="shared" si="6"/>
        <v>0</v>
      </c>
      <c r="O176" s="18">
        <f t="shared" si="6"/>
        <v>0</v>
      </c>
      <c r="P176" s="18">
        <f t="shared" si="6"/>
        <v>0</v>
      </c>
      <c r="Q176" s="19">
        <f t="shared" si="6"/>
        <v>0</v>
      </c>
      <c r="R176" s="20">
        <f t="shared" si="6"/>
        <v>55.2304741884498</v>
      </c>
      <c r="S176" s="18">
        <f t="shared" si="6"/>
        <v>2423.4708232707994</v>
      </c>
      <c r="T176" s="18">
        <f t="shared" si="6"/>
        <v>14.266085547289801</v>
      </c>
      <c r="U176" s="18">
        <f t="shared" si="6"/>
        <v>0</v>
      </c>
      <c r="V176" s="19">
        <f t="shared" si="6"/>
        <v>112.87375462867487</v>
      </c>
      <c r="W176" s="20">
        <f t="shared" si="6"/>
        <v>0</v>
      </c>
      <c r="X176" s="18">
        <f t="shared" si="6"/>
        <v>0</v>
      </c>
      <c r="Y176" s="18">
        <f t="shared" si="6"/>
        <v>0</v>
      </c>
      <c r="Z176" s="18">
        <f t="shared" si="6"/>
        <v>0</v>
      </c>
      <c r="AA176" s="19">
        <f t="shared" si="6"/>
        <v>0</v>
      </c>
      <c r="AB176" s="20">
        <f t="shared" si="6"/>
        <v>3.297200208286199</v>
      </c>
      <c r="AC176" s="18">
        <f t="shared" si="6"/>
        <v>4.6299117195481</v>
      </c>
      <c r="AD176" s="18">
        <f t="shared" si="6"/>
        <v>0</v>
      </c>
      <c r="AE176" s="18">
        <f t="shared" si="6"/>
        <v>0</v>
      </c>
      <c r="AF176" s="19">
        <f t="shared" si="6"/>
        <v>11.758271347384401</v>
      </c>
      <c r="AG176" s="20">
        <f t="shared" si="6"/>
        <v>0</v>
      </c>
      <c r="AH176" s="18">
        <f t="shared" si="6"/>
        <v>0</v>
      </c>
      <c r="AI176" s="18">
        <f aca="true" t="shared" si="7" ref="AI176:BK176">SUM(AI20:AI175)</f>
        <v>0</v>
      </c>
      <c r="AJ176" s="18">
        <f t="shared" si="7"/>
        <v>0</v>
      </c>
      <c r="AK176" s="19">
        <f t="shared" si="7"/>
        <v>0</v>
      </c>
      <c r="AL176" s="20">
        <f t="shared" si="7"/>
        <v>0.1355039220309</v>
      </c>
      <c r="AM176" s="18">
        <f t="shared" si="7"/>
        <v>0</v>
      </c>
      <c r="AN176" s="18">
        <f t="shared" si="7"/>
        <v>0</v>
      </c>
      <c r="AO176" s="18">
        <f t="shared" si="7"/>
        <v>0</v>
      </c>
      <c r="AP176" s="19">
        <f t="shared" si="7"/>
        <v>0.8252804055155</v>
      </c>
      <c r="AQ176" s="20">
        <f t="shared" si="7"/>
        <v>0</v>
      </c>
      <c r="AR176" s="18">
        <f t="shared" si="7"/>
        <v>498.49732258064506</v>
      </c>
      <c r="AS176" s="18">
        <f t="shared" si="7"/>
        <v>0</v>
      </c>
      <c r="AT176" s="18">
        <f t="shared" si="7"/>
        <v>0</v>
      </c>
      <c r="AU176" s="19">
        <f t="shared" si="7"/>
        <v>0</v>
      </c>
      <c r="AV176" s="20">
        <f t="shared" si="7"/>
        <v>2587.5243590414584</v>
      </c>
      <c r="AW176" s="18">
        <f t="shared" si="7"/>
        <v>2889.0573659519137</v>
      </c>
      <c r="AX176" s="18">
        <f t="shared" si="7"/>
        <v>3.924250139032</v>
      </c>
      <c r="AY176" s="18">
        <f t="shared" si="7"/>
        <v>0</v>
      </c>
      <c r="AZ176" s="19">
        <f t="shared" si="7"/>
        <v>3921.4784790509802</v>
      </c>
      <c r="BA176" s="20">
        <f t="shared" si="7"/>
        <v>0</v>
      </c>
      <c r="BB176" s="18">
        <f t="shared" si="7"/>
        <v>0</v>
      </c>
      <c r="BC176" s="18">
        <f t="shared" si="7"/>
        <v>0</v>
      </c>
      <c r="BD176" s="18">
        <f t="shared" si="7"/>
        <v>0</v>
      </c>
      <c r="BE176" s="19">
        <f t="shared" si="7"/>
        <v>0</v>
      </c>
      <c r="BF176" s="20">
        <f t="shared" si="7"/>
        <v>482.8666187369013</v>
      </c>
      <c r="BG176" s="18">
        <f t="shared" si="7"/>
        <v>1714.6879605491033</v>
      </c>
      <c r="BH176" s="18">
        <f t="shared" si="7"/>
        <v>9.3681801590959</v>
      </c>
      <c r="BI176" s="18">
        <f t="shared" si="7"/>
        <v>0</v>
      </c>
      <c r="BJ176" s="19">
        <f t="shared" si="7"/>
        <v>759.8982805532548</v>
      </c>
      <c r="BK176" s="32">
        <f t="shared" si="7"/>
        <v>25235.74583765577</v>
      </c>
      <c r="BL176" s="16"/>
      <c r="BM176" s="56"/>
    </row>
    <row r="177" spans="3:64" ht="15" customHeight="1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6"/>
    </row>
    <row r="178" spans="1:65" s="12" customFormat="1" ht="15">
      <c r="A178" s="5" t="s">
        <v>37</v>
      </c>
      <c r="B178" s="6" t="s">
        <v>38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4"/>
      <c r="BL178" s="16"/>
      <c r="BM178" s="57"/>
    </row>
    <row r="179" spans="1:65" s="12" customFormat="1" ht="15">
      <c r="A179" s="5"/>
      <c r="B179" s="8" t="s">
        <v>39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</v>
      </c>
      <c r="I179" s="9">
        <v>0</v>
      </c>
      <c r="J179" s="9">
        <v>0</v>
      </c>
      <c r="K179" s="9">
        <v>0</v>
      </c>
      <c r="L179" s="10">
        <v>0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</v>
      </c>
      <c r="S179" s="9">
        <v>0</v>
      </c>
      <c r="T179" s="9">
        <v>0</v>
      </c>
      <c r="U179" s="9">
        <v>0</v>
      </c>
      <c r="V179" s="10">
        <v>0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</v>
      </c>
      <c r="AW179" s="9">
        <v>0</v>
      </c>
      <c r="AX179" s="9">
        <v>0</v>
      </c>
      <c r="AY179" s="9">
        <v>0</v>
      </c>
      <c r="AZ179" s="10">
        <v>0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</v>
      </c>
      <c r="BG179" s="9">
        <v>0</v>
      </c>
      <c r="BH179" s="9">
        <v>0</v>
      </c>
      <c r="BI179" s="9">
        <v>0</v>
      </c>
      <c r="BJ179" s="10">
        <v>0</v>
      </c>
      <c r="BK179" s="17">
        <v>0</v>
      </c>
      <c r="BL179" s="16"/>
      <c r="BM179" s="50"/>
    </row>
    <row r="180" spans="1:65" s="21" customFormat="1" ht="15">
      <c r="A180" s="5"/>
      <c r="B180" s="15" t="s">
        <v>40</v>
      </c>
      <c r="C180" s="20">
        <v>0</v>
      </c>
      <c r="D180" s="18">
        <v>0</v>
      </c>
      <c r="E180" s="18">
        <v>0</v>
      </c>
      <c r="F180" s="18">
        <v>0</v>
      </c>
      <c r="G180" s="19">
        <v>0</v>
      </c>
      <c r="H180" s="20">
        <v>0</v>
      </c>
      <c r="I180" s="18">
        <v>0</v>
      </c>
      <c r="J180" s="18">
        <v>0</v>
      </c>
      <c r="K180" s="18">
        <v>0</v>
      </c>
      <c r="L180" s="19">
        <v>0</v>
      </c>
      <c r="M180" s="20">
        <v>0</v>
      </c>
      <c r="N180" s="18">
        <v>0</v>
      </c>
      <c r="O180" s="18">
        <v>0</v>
      </c>
      <c r="P180" s="18">
        <v>0</v>
      </c>
      <c r="Q180" s="19">
        <v>0</v>
      </c>
      <c r="R180" s="20">
        <v>0</v>
      </c>
      <c r="S180" s="18">
        <v>0</v>
      </c>
      <c r="T180" s="18">
        <v>0</v>
      </c>
      <c r="U180" s="18">
        <v>0</v>
      </c>
      <c r="V180" s="19">
        <v>0</v>
      </c>
      <c r="W180" s="20">
        <v>0</v>
      </c>
      <c r="X180" s="18">
        <v>0</v>
      </c>
      <c r="Y180" s="18">
        <v>0</v>
      </c>
      <c r="Z180" s="18">
        <v>0</v>
      </c>
      <c r="AA180" s="19">
        <v>0</v>
      </c>
      <c r="AB180" s="20">
        <v>0</v>
      </c>
      <c r="AC180" s="18">
        <v>0</v>
      </c>
      <c r="AD180" s="18">
        <v>0</v>
      </c>
      <c r="AE180" s="18">
        <v>0</v>
      </c>
      <c r="AF180" s="19">
        <v>0</v>
      </c>
      <c r="AG180" s="20">
        <v>0</v>
      </c>
      <c r="AH180" s="18">
        <v>0</v>
      </c>
      <c r="AI180" s="18">
        <v>0</v>
      </c>
      <c r="AJ180" s="18">
        <v>0</v>
      </c>
      <c r="AK180" s="19">
        <v>0</v>
      </c>
      <c r="AL180" s="20">
        <v>0</v>
      </c>
      <c r="AM180" s="18">
        <v>0</v>
      </c>
      <c r="AN180" s="18">
        <v>0</v>
      </c>
      <c r="AO180" s="18">
        <v>0</v>
      </c>
      <c r="AP180" s="19">
        <v>0</v>
      </c>
      <c r="AQ180" s="20">
        <v>0</v>
      </c>
      <c r="AR180" s="18">
        <v>0</v>
      </c>
      <c r="AS180" s="18">
        <v>0</v>
      </c>
      <c r="AT180" s="18">
        <v>0</v>
      </c>
      <c r="AU180" s="19">
        <v>0</v>
      </c>
      <c r="AV180" s="20">
        <v>0</v>
      </c>
      <c r="AW180" s="18">
        <v>0</v>
      </c>
      <c r="AX180" s="18">
        <v>0</v>
      </c>
      <c r="AY180" s="18">
        <v>0</v>
      </c>
      <c r="AZ180" s="19">
        <v>0</v>
      </c>
      <c r="BA180" s="20">
        <v>0</v>
      </c>
      <c r="BB180" s="18">
        <v>0</v>
      </c>
      <c r="BC180" s="18">
        <v>0</v>
      </c>
      <c r="BD180" s="18">
        <v>0</v>
      </c>
      <c r="BE180" s="19">
        <v>0</v>
      </c>
      <c r="BF180" s="20">
        <v>0</v>
      </c>
      <c r="BG180" s="18">
        <v>0</v>
      </c>
      <c r="BH180" s="18">
        <v>0</v>
      </c>
      <c r="BI180" s="18">
        <v>0</v>
      </c>
      <c r="BJ180" s="19">
        <v>0</v>
      </c>
      <c r="BK180" s="32">
        <v>0</v>
      </c>
      <c r="BL180" s="16"/>
      <c r="BM180" s="56"/>
    </row>
    <row r="181" spans="1:65" s="12" customFormat="1" ht="15">
      <c r="A181" s="5" t="s">
        <v>41</v>
      </c>
      <c r="B181" s="6" t="s">
        <v>42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4"/>
      <c r="BL181" s="16"/>
      <c r="BM181" s="57"/>
    </row>
    <row r="182" spans="1:65" s="12" customFormat="1" ht="15">
      <c r="A182" s="5"/>
      <c r="B182" s="8" t="s">
        <v>39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0</v>
      </c>
      <c r="I182" s="9">
        <v>0</v>
      </c>
      <c r="J182" s="9">
        <v>0</v>
      </c>
      <c r="K182" s="9">
        <v>0</v>
      </c>
      <c r="L182" s="10">
        <v>0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</v>
      </c>
      <c r="S182" s="9">
        <v>0</v>
      </c>
      <c r="T182" s="9">
        <v>0</v>
      </c>
      <c r="U182" s="9">
        <v>0</v>
      </c>
      <c r="V182" s="10">
        <v>0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</v>
      </c>
      <c r="AW182" s="9">
        <v>0</v>
      </c>
      <c r="AX182" s="9">
        <v>0</v>
      </c>
      <c r="AY182" s="9">
        <v>0</v>
      </c>
      <c r="AZ182" s="10">
        <v>0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</v>
      </c>
      <c r="BG182" s="9">
        <v>0</v>
      </c>
      <c r="BH182" s="9">
        <v>0</v>
      </c>
      <c r="BI182" s="9">
        <v>0</v>
      </c>
      <c r="BJ182" s="10">
        <v>0</v>
      </c>
      <c r="BK182" s="17">
        <v>0</v>
      </c>
      <c r="BL182" s="16"/>
      <c r="BM182" s="50"/>
    </row>
    <row r="183" spans="1:65" s="21" customFormat="1" ht="15">
      <c r="A183" s="5"/>
      <c r="B183" s="15" t="s">
        <v>43</v>
      </c>
      <c r="C183" s="20">
        <v>0</v>
      </c>
      <c r="D183" s="18">
        <v>0</v>
      </c>
      <c r="E183" s="18">
        <v>0</v>
      </c>
      <c r="F183" s="18">
        <v>0</v>
      </c>
      <c r="G183" s="19">
        <v>0</v>
      </c>
      <c r="H183" s="20">
        <v>0</v>
      </c>
      <c r="I183" s="18">
        <v>0</v>
      </c>
      <c r="J183" s="18">
        <v>0</v>
      </c>
      <c r="K183" s="18">
        <v>0</v>
      </c>
      <c r="L183" s="19">
        <v>0</v>
      </c>
      <c r="M183" s="20">
        <v>0</v>
      </c>
      <c r="N183" s="18">
        <v>0</v>
      </c>
      <c r="O183" s="18">
        <v>0</v>
      </c>
      <c r="P183" s="18">
        <v>0</v>
      </c>
      <c r="Q183" s="19">
        <v>0</v>
      </c>
      <c r="R183" s="20">
        <v>0</v>
      </c>
      <c r="S183" s="18">
        <v>0</v>
      </c>
      <c r="T183" s="18">
        <v>0</v>
      </c>
      <c r="U183" s="18">
        <v>0</v>
      </c>
      <c r="V183" s="19">
        <v>0</v>
      </c>
      <c r="W183" s="20">
        <v>0</v>
      </c>
      <c r="X183" s="18">
        <v>0</v>
      </c>
      <c r="Y183" s="18">
        <v>0</v>
      </c>
      <c r="Z183" s="18">
        <v>0</v>
      </c>
      <c r="AA183" s="19">
        <v>0</v>
      </c>
      <c r="AB183" s="20">
        <v>0</v>
      </c>
      <c r="AC183" s="18">
        <v>0</v>
      </c>
      <c r="AD183" s="18">
        <v>0</v>
      </c>
      <c r="AE183" s="18">
        <v>0</v>
      </c>
      <c r="AF183" s="19">
        <v>0</v>
      </c>
      <c r="AG183" s="20">
        <v>0</v>
      </c>
      <c r="AH183" s="18">
        <v>0</v>
      </c>
      <c r="AI183" s="18">
        <v>0</v>
      </c>
      <c r="AJ183" s="18">
        <v>0</v>
      </c>
      <c r="AK183" s="19">
        <v>0</v>
      </c>
      <c r="AL183" s="20">
        <v>0</v>
      </c>
      <c r="AM183" s="18">
        <v>0</v>
      </c>
      <c r="AN183" s="18">
        <v>0</v>
      </c>
      <c r="AO183" s="18">
        <v>0</v>
      </c>
      <c r="AP183" s="19">
        <v>0</v>
      </c>
      <c r="AQ183" s="20">
        <v>0</v>
      </c>
      <c r="AR183" s="18">
        <v>0</v>
      </c>
      <c r="AS183" s="18">
        <v>0</v>
      </c>
      <c r="AT183" s="18">
        <v>0</v>
      </c>
      <c r="AU183" s="19">
        <v>0</v>
      </c>
      <c r="AV183" s="20">
        <v>0</v>
      </c>
      <c r="AW183" s="18">
        <v>0</v>
      </c>
      <c r="AX183" s="18">
        <v>0</v>
      </c>
      <c r="AY183" s="18">
        <v>0</v>
      </c>
      <c r="AZ183" s="19">
        <v>0</v>
      </c>
      <c r="BA183" s="20">
        <v>0</v>
      </c>
      <c r="BB183" s="18">
        <v>0</v>
      </c>
      <c r="BC183" s="18">
        <v>0</v>
      </c>
      <c r="BD183" s="18">
        <v>0</v>
      </c>
      <c r="BE183" s="19">
        <v>0</v>
      </c>
      <c r="BF183" s="20">
        <v>0</v>
      </c>
      <c r="BG183" s="18">
        <v>0</v>
      </c>
      <c r="BH183" s="18">
        <v>0</v>
      </c>
      <c r="BI183" s="18">
        <v>0</v>
      </c>
      <c r="BJ183" s="19">
        <v>0</v>
      </c>
      <c r="BK183" s="32">
        <v>0</v>
      </c>
      <c r="BL183" s="16"/>
      <c r="BM183" s="56"/>
    </row>
    <row r="184" spans="1:65" s="21" customFormat="1" ht="15">
      <c r="A184" s="5" t="s">
        <v>18</v>
      </c>
      <c r="B184" s="27" t="s">
        <v>19</v>
      </c>
      <c r="C184" s="20"/>
      <c r="D184" s="18"/>
      <c r="E184" s="18"/>
      <c r="F184" s="18"/>
      <c r="G184" s="19"/>
      <c r="H184" s="20"/>
      <c r="I184" s="18"/>
      <c r="J184" s="18"/>
      <c r="K184" s="18"/>
      <c r="L184" s="19"/>
      <c r="M184" s="20"/>
      <c r="N184" s="18"/>
      <c r="O184" s="18"/>
      <c r="P184" s="18"/>
      <c r="Q184" s="19"/>
      <c r="R184" s="20"/>
      <c r="S184" s="18"/>
      <c r="T184" s="18"/>
      <c r="U184" s="18"/>
      <c r="V184" s="19"/>
      <c r="W184" s="20"/>
      <c r="X184" s="18"/>
      <c r="Y184" s="18"/>
      <c r="Z184" s="18"/>
      <c r="AA184" s="19"/>
      <c r="AB184" s="20"/>
      <c r="AC184" s="18"/>
      <c r="AD184" s="18"/>
      <c r="AE184" s="18"/>
      <c r="AF184" s="19"/>
      <c r="AG184" s="20"/>
      <c r="AH184" s="18"/>
      <c r="AI184" s="18"/>
      <c r="AJ184" s="18"/>
      <c r="AK184" s="19"/>
      <c r="AL184" s="20"/>
      <c r="AM184" s="18"/>
      <c r="AN184" s="18"/>
      <c r="AO184" s="18"/>
      <c r="AP184" s="19"/>
      <c r="AQ184" s="20"/>
      <c r="AR184" s="18"/>
      <c r="AS184" s="18"/>
      <c r="AT184" s="18"/>
      <c r="AU184" s="19"/>
      <c r="AV184" s="20"/>
      <c r="AW184" s="18"/>
      <c r="AX184" s="18"/>
      <c r="AY184" s="18"/>
      <c r="AZ184" s="19"/>
      <c r="BA184" s="20"/>
      <c r="BB184" s="18"/>
      <c r="BC184" s="18"/>
      <c r="BD184" s="18"/>
      <c r="BE184" s="19"/>
      <c r="BF184" s="20"/>
      <c r="BG184" s="18"/>
      <c r="BH184" s="18"/>
      <c r="BI184" s="18"/>
      <c r="BJ184" s="19"/>
      <c r="BK184" s="32"/>
      <c r="BL184" s="16"/>
      <c r="BM184" s="56"/>
    </row>
    <row r="185" spans="1:65" s="12" customFormat="1" ht="15">
      <c r="A185" s="5"/>
      <c r="B185" s="8" t="s">
        <v>267</v>
      </c>
      <c r="C185" s="11">
        <v>0</v>
      </c>
      <c r="D185" s="9">
        <v>0.5386756451612</v>
      </c>
      <c r="E185" s="9">
        <v>0</v>
      </c>
      <c r="F185" s="9">
        <v>0</v>
      </c>
      <c r="G185" s="10">
        <v>0</v>
      </c>
      <c r="H185" s="11">
        <v>1.6424087408376</v>
      </c>
      <c r="I185" s="9">
        <v>51.049501988612704</v>
      </c>
      <c r="J185" s="9">
        <v>0</v>
      </c>
      <c r="K185" s="9">
        <v>0</v>
      </c>
      <c r="L185" s="10">
        <v>1.1046337394829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1.6757112172241</v>
      </c>
      <c r="S185" s="9">
        <v>0.3394487472257</v>
      </c>
      <c r="T185" s="9">
        <v>0.053867564516099996</v>
      </c>
      <c r="U185" s="9">
        <v>0</v>
      </c>
      <c r="V185" s="10">
        <v>5.227118397095902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5.453023238064099</v>
      </c>
      <c r="AC185" s="9">
        <v>0</v>
      </c>
      <c r="AD185" s="9">
        <v>0</v>
      </c>
      <c r="AE185" s="9">
        <v>0</v>
      </c>
      <c r="AF185" s="10">
        <v>0.14649910303209998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103.54076778210091</v>
      </c>
      <c r="AW185" s="9">
        <v>130.18480498369314</v>
      </c>
      <c r="AX185" s="9">
        <v>3.6920472580643002</v>
      </c>
      <c r="AY185" s="9">
        <v>0</v>
      </c>
      <c r="AZ185" s="10">
        <v>96.87136238672818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47.615111042589895</v>
      </c>
      <c r="BG185" s="9">
        <v>18.995480919224896</v>
      </c>
      <c r="BH185" s="9">
        <v>6.590634184870701</v>
      </c>
      <c r="BI185" s="9">
        <v>0</v>
      </c>
      <c r="BJ185" s="10">
        <v>16.002624479217694</v>
      </c>
      <c r="BK185" s="17">
        <f aca="true" t="shared" si="8" ref="BK185:BK193">SUM(C185:BJ185)</f>
        <v>490.72372141774207</v>
      </c>
      <c r="BL185" s="16"/>
      <c r="BM185" s="50"/>
    </row>
    <row r="186" spans="1:65" s="12" customFormat="1" ht="15">
      <c r="A186" s="5"/>
      <c r="B186" s="8" t="s">
        <v>268</v>
      </c>
      <c r="C186" s="11">
        <v>0</v>
      </c>
      <c r="D186" s="9">
        <v>1.1731930100320997</v>
      </c>
      <c r="E186" s="9">
        <v>0</v>
      </c>
      <c r="F186" s="9">
        <v>0</v>
      </c>
      <c r="G186" s="10">
        <v>0</v>
      </c>
      <c r="H186" s="11">
        <v>6.766139764158701</v>
      </c>
      <c r="I186" s="9">
        <v>1099.2807518177729</v>
      </c>
      <c r="J186" s="9">
        <v>0</v>
      </c>
      <c r="K186" s="9">
        <v>0</v>
      </c>
      <c r="L186" s="10">
        <v>63.05634457928731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3.7794037800945</v>
      </c>
      <c r="S186" s="9">
        <v>453.1082477063868</v>
      </c>
      <c r="T186" s="9">
        <v>0</v>
      </c>
      <c r="U186" s="9">
        <v>0</v>
      </c>
      <c r="V186" s="10">
        <v>1.0572169098371003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0.3324764922578</v>
      </c>
      <c r="AC186" s="9">
        <v>0.5237004825806</v>
      </c>
      <c r="AD186" s="9">
        <v>0</v>
      </c>
      <c r="AE186" s="9">
        <v>0</v>
      </c>
      <c r="AF186" s="10">
        <v>0.0058689925482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0.000228996645</v>
      </c>
      <c r="AM186" s="9">
        <v>0</v>
      </c>
      <c r="AN186" s="9">
        <v>0</v>
      </c>
      <c r="AO186" s="9">
        <v>0</v>
      </c>
      <c r="AP186" s="10">
        <v>0.0159421172903</v>
      </c>
      <c r="AQ186" s="11">
        <v>0</v>
      </c>
      <c r="AR186" s="9">
        <v>2.925367846645</v>
      </c>
      <c r="AS186" s="9">
        <v>0</v>
      </c>
      <c r="AT186" s="9">
        <v>0</v>
      </c>
      <c r="AU186" s="10">
        <v>0</v>
      </c>
      <c r="AV186" s="11">
        <v>72.45150029092791</v>
      </c>
      <c r="AW186" s="9">
        <v>184.5583330823677</v>
      </c>
      <c r="AX186" s="9">
        <v>0.0483896149032</v>
      </c>
      <c r="AY186" s="9">
        <v>0</v>
      </c>
      <c r="AZ186" s="10">
        <v>110.67930715101521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7.801583991194599</v>
      </c>
      <c r="BG186" s="9">
        <v>25.7989419571596</v>
      </c>
      <c r="BH186" s="9">
        <v>0</v>
      </c>
      <c r="BI186" s="9">
        <v>0</v>
      </c>
      <c r="BJ186" s="10">
        <v>13.651556381942601</v>
      </c>
      <c r="BK186" s="17">
        <f t="shared" si="8"/>
        <v>2047.0144949650467</v>
      </c>
      <c r="BL186" s="16"/>
      <c r="BM186" s="50"/>
    </row>
    <row r="187" spans="1:65" s="12" customFormat="1" ht="15">
      <c r="A187" s="5"/>
      <c r="B187" s="8" t="s">
        <v>269</v>
      </c>
      <c r="C187" s="11">
        <v>0</v>
      </c>
      <c r="D187" s="9">
        <v>24.3189467557096</v>
      </c>
      <c r="E187" s="9">
        <v>0</v>
      </c>
      <c r="F187" s="9">
        <v>0</v>
      </c>
      <c r="G187" s="10">
        <v>0</v>
      </c>
      <c r="H187" s="11">
        <v>35.21116391931929</v>
      </c>
      <c r="I187" s="9">
        <v>655.3980246984833</v>
      </c>
      <c r="J187" s="9">
        <v>19.5971563476773</v>
      </c>
      <c r="K187" s="9">
        <v>0</v>
      </c>
      <c r="L187" s="10">
        <v>12.1638706119324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2.7580306153200005</v>
      </c>
      <c r="S187" s="9">
        <v>6.157256448677099</v>
      </c>
      <c r="T187" s="9">
        <v>2.6104570650322003</v>
      </c>
      <c r="U187" s="9">
        <v>0</v>
      </c>
      <c r="V187" s="10">
        <v>10.0039211440946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0.0281421696771</v>
      </c>
      <c r="AC187" s="9">
        <v>0.0582994</v>
      </c>
      <c r="AD187" s="9">
        <v>0</v>
      </c>
      <c r="AE187" s="9">
        <v>0</v>
      </c>
      <c r="AF187" s="10">
        <v>0.4967324218707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0.0049956856773</v>
      </c>
      <c r="AM187" s="9">
        <v>0</v>
      </c>
      <c r="AN187" s="9">
        <v>0</v>
      </c>
      <c r="AO187" s="9">
        <v>0</v>
      </c>
      <c r="AP187" s="10">
        <v>6.0624516100000004E-05</v>
      </c>
      <c r="AQ187" s="11">
        <v>0</v>
      </c>
      <c r="AR187" s="9">
        <v>4.5483E-09</v>
      </c>
      <c r="AS187" s="9">
        <v>0</v>
      </c>
      <c r="AT187" s="9">
        <v>0</v>
      </c>
      <c r="AU187" s="10">
        <v>0</v>
      </c>
      <c r="AV187" s="11">
        <v>73.80580173672598</v>
      </c>
      <c r="AW187" s="9">
        <v>969.8166426446627</v>
      </c>
      <c r="AX187" s="9">
        <v>0</v>
      </c>
      <c r="AY187" s="9">
        <v>0</v>
      </c>
      <c r="AZ187" s="10">
        <v>310.20789217106767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11.406032593387799</v>
      </c>
      <c r="BG187" s="9">
        <v>168.3162096806742</v>
      </c>
      <c r="BH187" s="9">
        <v>1.0256728837419</v>
      </c>
      <c r="BI187" s="9">
        <v>0</v>
      </c>
      <c r="BJ187" s="10">
        <v>67.07631247577828</v>
      </c>
      <c r="BK187" s="17">
        <f t="shared" si="8"/>
        <v>2370.461622098574</v>
      </c>
      <c r="BL187" s="16"/>
      <c r="BM187" s="50"/>
    </row>
    <row r="188" spans="1:65" s="12" customFormat="1" ht="15">
      <c r="A188" s="5"/>
      <c r="B188" s="8" t="s">
        <v>270</v>
      </c>
      <c r="C188" s="11">
        <v>0</v>
      </c>
      <c r="D188" s="9">
        <v>292.5239818909031</v>
      </c>
      <c r="E188" s="9">
        <v>0</v>
      </c>
      <c r="F188" s="9">
        <v>0</v>
      </c>
      <c r="G188" s="10">
        <v>0</v>
      </c>
      <c r="H188" s="11">
        <v>87.61451263551251</v>
      </c>
      <c r="I188" s="9">
        <v>983.8768924644826</v>
      </c>
      <c r="J188" s="9">
        <v>53.2635001647418</v>
      </c>
      <c r="K188" s="9">
        <v>0</v>
      </c>
      <c r="L188" s="10">
        <v>46.20350716557671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1.8884942250932</v>
      </c>
      <c r="S188" s="9">
        <v>312.7067756468703</v>
      </c>
      <c r="T188" s="9">
        <v>10.5063080891612</v>
      </c>
      <c r="U188" s="9">
        <v>0</v>
      </c>
      <c r="V188" s="10">
        <v>11.4730633925445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0.0210312564513</v>
      </c>
      <c r="AC188" s="9">
        <v>0</v>
      </c>
      <c r="AD188" s="9">
        <v>0</v>
      </c>
      <c r="AE188" s="9">
        <v>0</v>
      </c>
      <c r="AF188" s="10">
        <v>0.0917522470322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0.020964054419</v>
      </c>
      <c r="AM188" s="9">
        <v>0</v>
      </c>
      <c r="AN188" s="9">
        <v>0</v>
      </c>
      <c r="AO188" s="9">
        <v>0</v>
      </c>
      <c r="AP188" s="10">
        <v>0.0078086106451</v>
      </c>
      <c r="AQ188" s="11">
        <v>0</v>
      </c>
      <c r="AR188" s="9">
        <v>90.50556789258052</v>
      </c>
      <c r="AS188" s="9">
        <v>0</v>
      </c>
      <c r="AT188" s="9">
        <v>0</v>
      </c>
      <c r="AU188" s="10">
        <v>0</v>
      </c>
      <c r="AV188" s="11">
        <v>20.353008089384005</v>
      </c>
      <c r="AW188" s="9">
        <v>539.4220164054569</v>
      </c>
      <c r="AX188" s="9">
        <v>3.6634245510319996</v>
      </c>
      <c r="AY188" s="9">
        <v>0</v>
      </c>
      <c r="AZ188" s="10">
        <v>93.49744752087071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11.241010048496996</v>
      </c>
      <c r="BG188" s="9">
        <v>15.431881389190501</v>
      </c>
      <c r="BH188" s="9">
        <v>0.3225806451612</v>
      </c>
      <c r="BI188" s="9">
        <v>0</v>
      </c>
      <c r="BJ188" s="10">
        <v>14.721855384561701</v>
      </c>
      <c r="BK188" s="17">
        <f t="shared" si="8"/>
        <v>2589.357383770168</v>
      </c>
      <c r="BL188" s="16"/>
      <c r="BM188" s="50"/>
    </row>
    <row r="189" spans="1:65" s="12" customFormat="1" ht="15">
      <c r="A189" s="5"/>
      <c r="B189" s="8" t="s">
        <v>271</v>
      </c>
      <c r="C189" s="11">
        <v>0</v>
      </c>
      <c r="D189" s="9">
        <v>32.0462723710967</v>
      </c>
      <c r="E189" s="9">
        <v>0</v>
      </c>
      <c r="F189" s="9">
        <v>0</v>
      </c>
      <c r="G189" s="10">
        <v>0</v>
      </c>
      <c r="H189" s="11">
        <v>95.19083434402181</v>
      </c>
      <c r="I189" s="9">
        <v>3329.152761408769</v>
      </c>
      <c r="J189" s="9">
        <v>7.755911642580499</v>
      </c>
      <c r="K189" s="9">
        <v>25.225490669290302</v>
      </c>
      <c r="L189" s="10">
        <v>200.4117390608279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44.976180818179394</v>
      </c>
      <c r="S189" s="9">
        <v>187.3236117320291</v>
      </c>
      <c r="T189" s="9">
        <v>30.8381883272899</v>
      </c>
      <c r="U189" s="9">
        <v>0</v>
      </c>
      <c r="V189" s="10">
        <v>96.39187186576368</v>
      </c>
      <c r="W189" s="11">
        <v>0</v>
      </c>
      <c r="X189" s="9">
        <v>0.019993234709600002</v>
      </c>
      <c r="Y189" s="9">
        <v>0</v>
      </c>
      <c r="Z189" s="9">
        <v>0</v>
      </c>
      <c r="AA189" s="10">
        <v>0</v>
      </c>
      <c r="AB189" s="11">
        <v>1.5588831693216998</v>
      </c>
      <c r="AC189" s="9">
        <v>0.0042388194838000005</v>
      </c>
      <c r="AD189" s="9">
        <v>0</v>
      </c>
      <c r="AE189" s="9">
        <v>0</v>
      </c>
      <c r="AF189" s="10">
        <v>4.885802674095999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0.041486911966399996</v>
      </c>
      <c r="AM189" s="9">
        <v>0.222357113387</v>
      </c>
      <c r="AN189" s="9">
        <v>0</v>
      </c>
      <c r="AO189" s="9">
        <v>0</v>
      </c>
      <c r="AP189" s="10">
        <v>0.595090827677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753.5790419696527</v>
      </c>
      <c r="AW189" s="9">
        <v>2174.174205282667</v>
      </c>
      <c r="AX189" s="9">
        <v>52.6386216901933</v>
      </c>
      <c r="AY189" s="9">
        <v>730.4337582988387</v>
      </c>
      <c r="AZ189" s="10">
        <v>1017.6786021025443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353.10132630963676</v>
      </c>
      <c r="BG189" s="9">
        <v>419.38908014710574</v>
      </c>
      <c r="BH189" s="9">
        <v>21.3569248953542</v>
      </c>
      <c r="BI189" s="9">
        <v>0</v>
      </c>
      <c r="BJ189" s="10">
        <v>370.58287868647216</v>
      </c>
      <c r="BK189" s="17">
        <f t="shared" si="8"/>
        <v>9949.575154372951</v>
      </c>
      <c r="BL189" s="16"/>
      <c r="BM189" s="50"/>
    </row>
    <row r="190" spans="1:65" s="12" customFormat="1" ht="15">
      <c r="A190" s="5"/>
      <c r="B190" s="8" t="s">
        <v>272</v>
      </c>
      <c r="C190" s="11">
        <v>0</v>
      </c>
      <c r="D190" s="9">
        <v>1.1316128067419</v>
      </c>
      <c r="E190" s="9">
        <v>0</v>
      </c>
      <c r="F190" s="9">
        <v>0</v>
      </c>
      <c r="G190" s="10">
        <v>0</v>
      </c>
      <c r="H190" s="11">
        <v>5.9292830649298995</v>
      </c>
      <c r="I190" s="9">
        <v>5.9795402716122</v>
      </c>
      <c r="J190" s="9">
        <v>0</v>
      </c>
      <c r="K190" s="9">
        <v>0</v>
      </c>
      <c r="L190" s="10">
        <v>51.5959444247353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3.1554009494441</v>
      </c>
      <c r="S190" s="9">
        <v>0.014675228870800002</v>
      </c>
      <c r="T190" s="9">
        <v>0</v>
      </c>
      <c r="U190" s="9">
        <v>0</v>
      </c>
      <c r="V190" s="10">
        <v>11.3500709601559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0.46732165632179995</v>
      </c>
      <c r="AC190" s="9">
        <v>0</v>
      </c>
      <c r="AD190" s="9">
        <v>0</v>
      </c>
      <c r="AE190" s="9">
        <v>0</v>
      </c>
      <c r="AF190" s="10">
        <v>1.2841322284835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0.0394482884832</v>
      </c>
      <c r="AM190" s="9">
        <v>0.0218552291612</v>
      </c>
      <c r="AN190" s="9">
        <v>0</v>
      </c>
      <c r="AO190" s="9">
        <v>0</v>
      </c>
      <c r="AP190" s="10">
        <v>0.0835962134189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243.09501278204334</v>
      </c>
      <c r="AW190" s="9">
        <v>316.4220352895209</v>
      </c>
      <c r="AX190" s="9">
        <v>0.0093037719677</v>
      </c>
      <c r="AY190" s="9">
        <v>0</v>
      </c>
      <c r="AZ190" s="10">
        <v>1282.5766572096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159.02616236629316</v>
      </c>
      <c r="BG190" s="9">
        <v>41.7835486272486</v>
      </c>
      <c r="BH190" s="9">
        <v>0.7773840190965999</v>
      </c>
      <c r="BI190" s="9">
        <v>0</v>
      </c>
      <c r="BJ190" s="10">
        <v>337.8118165303082</v>
      </c>
      <c r="BK190" s="17">
        <f t="shared" si="8"/>
        <v>2462.554801918437</v>
      </c>
      <c r="BL190" s="16"/>
      <c r="BM190" s="50"/>
    </row>
    <row r="191" spans="1:65" s="12" customFormat="1" ht="15">
      <c r="A191" s="5"/>
      <c r="B191" s="8" t="s">
        <v>273</v>
      </c>
      <c r="C191" s="11">
        <v>0</v>
      </c>
      <c r="D191" s="9">
        <v>140.7387795570645</v>
      </c>
      <c r="E191" s="9">
        <v>0</v>
      </c>
      <c r="F191" s="9">
        <v>0</v>
      </c>
      <c r="G191" s="10">
        <v>0</v>
      </c>
      <c r="H191" s="11">
        <v>41.51901578328789</v>
      </c>
      <c r="I191" s="9">
        <v>1410.8368117300636</v>
      </c>
      <c r="J191" s="9">
        <v>0</v>
      </c>
      <c r="K191" s="9">
        <v>0</v>
      </c>
      <c r="L191" s="10">
        <v>35.164718202867604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2.1408260736424003</v>
      </c>
      <c r="S191" s="9">
        <v>3.8262779955157997</v>
      </c>
      <c r="T191" s="9">
        <v>1.018150468258</v>
      </c>
      <c r="U191" s="9">
        <v>0</v>
      </c>
      <c r="V191" s="10">
        <v>32.06089956270661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0.11253387938679998</v>
      </c>
      <c r="AC191" s="9">
        <v>5.8284845753225</v>
      </c>
      <c r="AD191" s="9">
        <v>0</v>
      </c>
      <c r="AE191" s="9">
        <v>0</v>
      </c>
      <c r="AF191" s="10">
        <v>0.1799385993867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0.0362966742578</v>
      </c>
      <c r="AM191" s="9">
        <v>0</v>
      </c>
      <c r="AN191" s="9">
        <v>0</v>
      </c>
      <c r="AO191" s="9">
        <v>0</v>
      </c>
      <c r="AP191" s="10">
        <v>1.5259097786773999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286.24517078091753</v>
      </c>
      <c r="AW191" s="9">
        <v>793.9555407760042</v>
      </c>
      <c r="AX191" s="9">
        <v>0.3746950655483</v>
      </c>
      <c r="AY191" s="9">
        <v>3.1885709626451</v>
      </c>
      <c r="AZ191" s="10">
        <v>842.0464529654633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63.0681936468651</v>
      </c>
      <c r="BG191" s="9">
        <v>984.9789929147042</v>
      </c>
      <c r="BH191" s="9">
        <v>4.7264434024837</v>
      </c>
      <c r="BI191" s="9">
        <v>0</v>
      </c>
      <c r="BJ191" s="10">
        <v>124.80191698164202</v>
      </c>
      <c r="BK191" s="17">
        <f t="shared" si="8"/>
        <v>4778.3746203767105</v>
      </c>
      <c r="BL191" s="16"/>
      <c r="BM191" s="50"/>
    </row>
    <row r="192" spans="1:65" s="12" customFormat="1" ht="15">
      <c r="A192" s="5"/>
      <c r="B192" s="8" t="s">
        <v>274</v>
      </c>
      <c r="C192" s="11">
        <v>0</v>
      </c>
      <c r="D192" s="9">
        <v>1.0683678354193</v>
      </c>
      <c r="E192" s="9">
        <v>0</v>
      </c>
      <c r="F192" s="9">
        <v>0</v>
      </c>
      <c r="G192" s="10">
        <v>0</v>
      </c>
      <c r="H192" s="11">
        <v>13.055286417093699</v>
      </c>
      <c r="I192" s="9">
        <v>353.2346961481603</v>
      </c>
      <c r="J192" s="9">
        <v>0</v>
      </c>
      <c r="K192" s="9">
        <v>0</v>
      </c>
      <c r="L192" s="10">
        <v>27.0917915783521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5.5602838612214</v>
      </c>
      <c r="S192" s="9">
        <v>1.4593020054513</v>
      </c>
      <c r="T192" s="9">
        <v>2.0491976026774</v>
      </c>
      <c r="U192" s="9">
        <v>0</v>
      </c>
      <c r="V192" s="10">
        <v>19.92535875373871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5.911040234966699</v>
      </c>
      <c r="AC192" s="9">
        <v>6.527607240161201</v>
      </c>
      <c r="AD192" s="9">
        <v>0</v>
      </c>
      <c r="AE192" s="9">
        <v>0</v>
      </c>
      <c r="AF192" s="10">
        <v>12.310077606225299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0.23862480503129999</v>
      </c>
      <c r="AM192" s="9">
        <v>0</v>
      </c>
      <c r="AN192" s="9">
        <v>0</v>
      </c>
      <c r="AO192" s="9">
        <v>0</v>
      </c>
      <c r="AP192" s="10">
        <v>0.010712283870900001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806.4678412815912</v>
      </c>
      <c r="AW192" s="9">
        <v>1428.72340653656</v>
      </c>
      <c r="AX192" s="9">
        <v>9.750736984903</v>
      </c>
      <c r="AY192" s="9">
        <v>0</v>
      </c>
      <c r="AZ192" s="10">
        <v>1519.3076115301035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171.81251184497907</v>
      </c>
      <c r="BG192" s="9">
        <v>185.51152299321637</v>
      </c>
      <c r="BH192" s="9">
        <v>33.300204339837805</v>
      </c>
      <c r="BI192" s="9">
        <v>0</v>
      </c>
      <c r="BJ192" s="10">
        <v>279.76569610010074</v>
      </c>
      <c r="BK192" s="17">
        <f t="shared" si="8"/>
        <v>4883.081877983661</v>
      </c>
      <c r="BL192" s="16"/>
      <c r="BM192" s="50"/>
    </row>
    <row r="193" spans="1:65" s="12" customFormat="1" ht="15">
      <c r="A193" s="5"/>
      <c r="B193" s="8" t="s">
        <v>275</v>
      </c>
      <c r="C193" s="11">
        <v>0</v>
      </c>
      <c r="D193" s="9">
        <v>424.5999225615804</v>
      </c>
      <c r="E193" s="9">
        <v>0</v>
      </c>
      <c r="F193" s="9">
        <v>0</v>
      </c>
      <c r="G193" s="10">
        <v>55.7649193399999</v>
      </c>
      <c r="H193" s="11">
        <v>37.059774139159295</v>
      </c>
      <c r="I193" s="9">
        <v>2983.6551700737405</v>
      </c>
      <c r="J193" s="9">
        <v>54.4813668954192</v>
      </c>
      <c r="K193" s="9">
        <v>0</v>
      </c>
      <c r="L193" s="10">
        <v>63.257074071383606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4.5513594658044</v>
      </c>
      <c r="S193" s="9">
        <v>136.9391604668705</v>
      </c>
      <c r="T193" s="9">
        <v>9.2492079429353</v>
      </c>
      <c r="U193" s="9">
        <v>0</v>
      </c>
      <c r="V193" s="10">
        <v>9.4518574292239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0.0739924618385</v>
      </c>
      <c r="AC193" s="9">
        <v>1.54193E-08</v>
      </c>
      <c r="AD193" s="9">
        <v>0</v>
      </c>
      <c r="AE193" s="9">
        <v>0</v>
      </c>
      <c r="AF193" s="10">
        <v>0.5319747054515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0.0010385956448</v>
      </c>
      <c r="AM193" s="9">
        <v>0</v>
      </c>
      <c r="AN193" s="9">
        <v>0</v>
      </c>
      <c r="AO193" s="9">
        <v>0</v>
      </c>
      <c r="AP193" s="10">
        <v>0.0166112668386</v>
      </c>
      <c r="AQ193" s="11">
        <v>0</v>
      </c>
      <c r="AR193" s="9">
        <v>173.1694285272902</v>
      </c>
      <c r="AS193" s="9">
        <v>0</v>
      </c>
      <c r="AT193" s="9">
        <v>0</v>
      </c>
      <c r="AU193" s="10">
        <v>0</v>
      </c>
      <c r="AV193" s="11">
        <v>166.61688352180408</v>
      </c>
      <c r="AW193" s="9">
        <v>716.6808696124166</v>
      </c>
      <c r="AX193" s="9">
        <v>4.112030840129</v>
      </c>
      <c r="AY193" s="9">
        <v>0</v>
      </c>
      <c r="AZ193" s="10">
        <v>268.82442505124357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20.533731985525097</v>
      </c>
      <c r="BG193" s="9">
        <v>505.8428044696745</v>
      </c>
      <c r="BH193" s="9">
        <v>4.1915301229999</v>
      </c>
      <c r="BI193" s="9">
        <v>0</v>
      </c>
      <c r="BJ193" s="10">
        <v>67.5065329106861</v>
      </c>
      <c r="BK193" s="17">
        <f t="shared" si="8"/>
        <v>5707.111666473079</v>
      </c>
      <c r="BL193" s="16"/>
      <c r="BM193" s="50"/>
    </row>
    <row r="194" spans="1:65" s="21" customFormat="1" ht="15">
      <c r="A194" s="5"/>
      <c r="B194" s="15" t="s">
        <v>20</v>
      </c>
      <c r="C194" s="20">
        <f>SUM(C185:C193)</f>
        <v>0</v>
      </c>
      <c r="D194" s="18">
        <f>SUM(D185:D193)</f>
        <v>918.1397524337087</v>
      </c>
      <c r="E194" s="18">
        <f>SUM(E185:E193)</f>
        <v>0</v>
      </c>
      <c r="F194" s="18">
        <f>SUM(F185:F193)</f>
        <v>0</v>
      </c>
      <c r="G194" s="19">
        <f>SUM(G185:G193)</f>
        <v>55.7649193399999</v>
      </c>
      <c r="H194" s="20">
        <f aca="true" t="shared" si="9" ref="H194:BJ194">SUM(H185:H193)</f>
        <v>323.9884188083207</v>
      </c>
      <c r="I194" s="18">
        <f t="shared" si="9"/>
        <v>10872.464150601696</v>
      </c>
      <c r="J194" s="18">
        <f t="shared" si="9"/>
        <v>135.0979350504188</v>
      </c>
      <c r="K194" s="18">
        <f t="shared" si="9"/>
        <v>25.225490669290302</v>
      </c>
      <c r="L194" s="19">
        <f t="shared" si="9"/>
        <v>500.0496234344459</v>
      </c>
      <c r="M194" s="20">
        <f t="shared" si="9"/>
        <v>0</v>
      </c>
      <c r="N194" s="18">
        <f t="shared" si="9"/>
        <v>0</v>
      </c>
      <c r="O194" s="18">
        <f t="shared" si="9"/>
        <v>0</v>
      </c>
      <c r="P194" s="18">
        <f t="shared" si="9"/>
        <v>0</v>
      </c>
      <c r="Q194" s="19">
        <f t="shared" si="9"/>
        <v>0</v>
      </c>
      <c r="R194" s="20">
        <f t="shared" si="9"/>
        <v>70.48569100602349</v>
      </c>
      <c r="S194" s="18">
        <f t="shared" si="9"/>
        <v>1101.8747559778974</v>
      </c>
      <c r="T194" s="18">
        <f t="shared" si="9"/>
        <v>56.3253770598701</v>
      </c>
      <c r="U194" s="18">
        <f t="shared" si="9"/>
        <v>0</v>
      </c>
      <c r="V194" s="19">
        <f t="shared" si="9"/>
        <v>196.9413784151609</v>
      </c>
      <c r="W194" s="20">
        <f t="shared" si="9"/>
        <v>0</v>
      </c>
      <c r="X194" s="18">
        <f t="shared" si="9"/>
        <v>0.019993234709600002</v>
      </c>
      <c r="Y194" s="18">
        <f t="shared" si="9"/>
        <v>0</v>
      </c>
      <c r="Z194" s="18">
        <f t="shared" si="9"/>
        <v>0</v>
      </c>
      <c r="AA194" s="19">
        <f t="shared" si="9"/>
        <v>0</v>
      </c>
      <c r="AB194" s="20">
        <f t="shared" si="9"/>
        <v>13.958444558285798</v>
      </c>
      <c r="AC194" s="18">
        <f t="shared" si="9"/>
        <v>12.9423305329674</v>
      </c>
      <c r="AD194" s="18">
        <f t="shared" si="9"/>
        <v>0</v>
      </c>
      <c r="AE194" s="18">
        <f t="shared" si="9"/>
        <v>0</v>
      </c>
      <c r="AF194" s="19">
        <f t="shared" si="9"/>
        <v>19.9327785781262</v>
      </c>
      <c r="AG194" s="20">
        <f t="shared" si="9"/>
        <v>0</v>
      </c>
      <c r="AH194" s="18">
        <f t="shared" si="9"/>
        <v>0</v>
      </c>
      <c r="AI194" s="18">
        <f t="shared" si="9"/>
        <v>0</v>
      </c>
      <c r="AJ194" s="18">
        <f t="shared" si="9"/>
        <v>0</v>
      </c>
      <c r="AK194" s="19">
        <f t="shared" si="9"/>
        <v>0</v>
      </c>
      <c r="AL194" s="20">
        <f t="shared" si="9"/>
        <v>0.38308401212480003</v>
      </c>
      <c r="AM194" s="18">
        <f t="shared" si="9"/>
        <v>0.2442123425482</v>
      </c>
      <c r="AN194" s="18">
        <f t="shared" si="9"/>
        <v>0</v>
      </c>
      <c r="AO194" s="18">
        <f t="shared" si="9"/>
        <v>0</v>
      </c>
      <c r="AP194" s="19">
        <f t="shared" si="9"/>
        <v>2.2557317229342995</v>
      </c>
      <c r="AQ194" s="20">
        <f t="shared" si="9"/>
        <v>0</v>
      </c>
      <c r="AR194" s="18">
        <f t="shared" si="9"/>
        <v>266.600364271064</v>
      </c>
      <c r="AS194" s="18">
        <f t="shared" si="9"/>
        <v>0</v>
      </c>
      <c r="AT194" s="18">
        <f t="shared" si="9"/>
        <v>0</v>
      </c>
      <c r="AU194" s="19">
        <f t="shared" si="9"/>
        <v>0</v>
      </c>
      <c r="AV194" s="20">
        <f t="shared" si="9"/>
        <v>2526.1550282351477</v>
      </c>
      <c r="AW194" s="18">
        <f t="shared" si="9"/>
        <v>7253.937854613349</v>
      </c>
      <c r="AX194" s="18">
        <f t="shared" si="9"/>
        <v>74.2892497767408</v>
      </c>
      <c r="AY194" s="18">
        <f t="shared" si="9"/>
        <v>733.6223292614839</v>
      </c>
      <c r="AZ194" s="19">
        <f t="shared" si="9"/>
        <v>5541.689758088636</v>
      </c>
      <c r="BA194" s="20">
        <f t="shared" si="9"/>
        <v>0</v>
      </c>
      <c r="BB194" s="18">
        <f t="shared" si="9"/>
        <v>0</v>
      </c>
      <c r="BC194" s="18">
        <f t="shared" si="9"/>
        <v>0</v>
      </c>
      <c r="BD194" s="18">
        <f t="shared" si="9"/>
        <v>0</v>
      </c>
      <c r="BE194" s="19">
        <f t="shared" si="9"/>
        <v>0</v>
      </c>
      <c r="BF194" s="20">
        <f t="shared" si="9"/>
        <v>845.6056638289685</v>
      </c>
      <c r="BG194" s="18">
        <f t="shared" si="9"/>
        <v>2366.0484630981987</v>
      </c>
      <c r="BH194" s="18">
        <f t="shared" si="9"/>
        <v>72.29137449354602</v>
      </c>
      <c r="BI194" s="18">
        <f t="shared" si="9"/>
        <v>0</v>
      </c>
      <c r="BJ194" s="19">
        <f t="shared" si="9"/>
        <v>1291.9211899307095</v>
      </c>
      <c r="BK194" s="32">
        <f>SUM(BK185:BK193)</f>
        <v>35278.25534337637</v>
      </c>
      <c r="BL194" s="16"/>
      <c r="BM194" s="50"/>
    </row>
    <row r="195" spans="1:65" s="21" customFormat="1" ht="15">
      <c r="A195" s="5"/>
      <c r="B195" s="15" t="s">
        <v>21</v>
      </c>
      <c r="C195" s="20">
        <f aca="true" t="shared" si="10" ref="C195:AH195">C194+C183+C180+C176+C17+C13</f>
        <v>0</v>
      </c>
      <c r="D195" s="18">
        <f t="shared" si="10"/>
        <v>3751.59642949261</v>
      </c>
      <c r="E195" s="18">
        <f t="shared" si="10"/>
        <v>0</v>
      </c>
      <c r="F195" s="18">
        <f t="shared" si="10"/>
        <v>0</v>
      </c>
      <c r="G195" s="19">
        <f t="shared" si="10"/>
        <v>181.43051316693533</v>
      </c>
      <c r="H195" s="20">
        <f t="shared" si="10"/>
        <v>973.2403115768776</v>
      </c>
      <c r="I195" s="18">
        <f t="shared" si="10"/>
        <v>27865.95715179516</v>
      </c>
      <c r="J195" s="18">
        <f t="shared" si="10"/>
        <v>2828.288132672288</v>
      </c>
      <c r="K195" s="18">
        <f t="shared" si="10"/>
        <v>125.5631056857095</v>
      </c>
      <c r="L195" s="19">
        <f t="shared" si="10"/>
        <v>1045.8551905610952</v>
      </c>
      <c r="M195" s="20">
        <f t="shared" si="10"/>
        <v>0</v>
      </c>
      <c r="N195" s="18">
        <f t="shared" si="10"/>
        <v>31.189090855903203</v>
      </c>
      <c r="O195" s="18">
        <f t="shared" si="10"/>
        <v>0</v>
      </c>
      <c r="P195" s="18">
        <f t="shared" si="10"/>
        <v>0</v>
      </c>
      <c r="Q195" s="19">
        <f t="shared" si="10"/>
        <v>0</v>
      </c>
      <c r="R195" s="20">
        <f t="shared" si="10"/>
        <v>193.48820462061698</v>
      </c>
      <c r="S195" s="18">
        <f t="shared" si="10"/>
        <v>4222.45278049869</v>
      </c>
      <c r="T195" s="18">
        <f t="shared" si="10"/>
        <v>507.8579026810298</v>
      </c>
      <c r="U195" s="18">
        <f t="shared" si="10"/>
        <v>0</v>
      </c>
      <c r="V195" s="19">
        <f t="shared" si="10"/>
        <v>350.70172906863047</v>
      </c>
      <c r="W195" s="20">
        <f t="shared" si="10"/>
        <v>0</v>
      </c>
      <c r="X195" s="18">
        <f t="shared" si="10"/>
        <v>12.273485947709501</v>
      </c>
      <c r="Y195" s="18">
        <f t="shared" si="10"/>
        <v>0</v>
      </c>
      <c r="Z195" s="18">
        <f t="shared" si="10"/>
        <v>0</v>
      </c>
      <c r="AA195" s="19">
        <f t="shared" si="10"/>
        <v>0</v>
      </c>
      <c r="AB195" s="20">
        <f t="shared" si="10"/>
        <v>20.189462118021098</v>
      </c>
      <c r="AC195" s="18">
        <f t="shared" si="10"/>
        <v>48.6917735766119</v>
      </c>
      <c r="AD195" s="18">
        <f t="shared" si="10"/>
        <v>0</v>
      </c>
      <c r="AE195" s="18">
        <f t="shared" si="10"/>
        <v>0</v>
      </c>
      <c r="AF195" s="19">
        <f t="shared" si="10"/>
        <v>37.5581626749287</v>
      </c>
      <c r="AG195" s="20">
        <f t="shared" si="10"/>
        <v>0</v>
      </c>
      <c r="AH195" s="18">
        <f t="shared" si="10"/>
        <v>0</v>
      </c>
      <c r="AI195" s="18">
        <f aca="true" t="shared" si="11" ref="AI195:BK195">AI194+AI183+AI180+AI176+AI17+AI13</f>
        <v>0</v>
      </c>
      <c r="AJ195" s="18">
        <f t="shared" si="11"/>
        <v>0</v>
      </c>
      <c r="AK195" s="19">
        <f t="shared" si="11"/>
        <v>0</v>
      </c>
      <c r="AL195" s="20">
        <f t="shared" si="11"/>
        <v>0.6567101970885001</v>
      </c>
      <c r="AM195" s="18">
        <f t="shared" si="11"/>
        <v>0.24474671283850002</v>
      </c>
      <c r="AN195" s="18">
        <f t="shared" si="11"/>
        <v>0</v>
      </c>
      <c r="AO195" s="18">
        <f t="shared" si="11"/>
        <v>0</v>
      </c>
      <c r="AP195" s="19">
        <f t="shared" si="11"/>
        <v>3.2367338278363995</v>
      </c>
      <c r="AQ195" s="20">
        <f t="shared" si="11"/>
        <v>0</v>
      </c>
      <c r="AR195" s="18">
        <f t="shared" si="11"/>
        <v>792.6988001944186</v>
      </c>
      <c r="AS195" s="18">
        <f t="shared" si="11"/>
        <v>0</v>
      </c>
      <c r="AT195" s="18">
        <f t="shared" si="11"/>
        <v>0</v>
      </c>
      <c r="AU195" s="19">
        <f t="shared" si="11"/>
        <v>0</v>
      </c>
      <c r="AV195" s="20">
        <f t="shared" si="11"/>
        <v>5919.073803747616</v>
      </c>
      <c r="AW195" s="18">
        <f t="shared" si="11"/>
        <v>17271.705576807683</v>
      </c>
      <c r="AX195" s="18">
        <f t="shared" si="11"/>
        <v>681.7752074016421</v>
      </c>
      <c r="AY195" s="18">
        <f t="shared" si="11"/>
        <v>733.6223292614839</v>
      </c>
      <c r="AZ195" s="19">
        <f t="shared" si="11"/>
        <v>10348.321565057828</v>
      </c>
      <c r="BA195" s="20">
        <f t="shared" si="11"/>
        <v>0</v>
      </c>
      <c r="BB195" s="18">
        <f t="shared" si="11"/>
        <v>0</v>
      </c>
      <c r="BC195" s="18">
        <f t="shared" si="11"/>
        <v>0</v>
      </c>
      <c r="BD195" s="18">
        <f t="shared" si="11"/>
        <v>0</v>
      </c>
      <c r="BE195" s="19">
        <f t="shared" si="11"/>
        <v>0</v>
      </c>
      <c r="BF195" s="20">
        <f t="shared" si="11"/>
        <v>1605.0364073703788</v>
      </c>
      <c r="BG195" s="18">
        <f t="shared" si="11"/>
        <v>4560.6506333379875</v>
      </c>
      <c r="BH195" s="18">
        <f t="shared" si="11"/>
        <v>221.1409158214464</v>
      </c>
      <c r="BI195" s="18">
        <f t="shared" si="11"/>
        <v>0</v>
      </c>
      <c r="BJ195" s="19">
        <f t="shared" si="11"/>
        <v>2241.904547577201</v>
      </c>
      <c r="BK195" s="19">
        <f t="shared" si="11"/>
        <v>86576.40140430824</v>
      </c>
      <c r="BL195" s="16"/>
      <c r="BM195" s="50"/>
    </row>
    <row r="196" spans="3:64" ht="15" customHeight="1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6"/>
    </row>
    <row r="197" spans="1:65" s="12" customFormat="1" ht="15" customHeight="1">
      <c r="A197" s="5" t="s">
        <v>22</v>
      </c>
      <c r="B197" s="26" t="s">
        <v>23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4"/>
      <c r="BK197" s="16"/>
      <c r="BL197" s="16"/>
      <c r="BM197" s="57"/>
    </row>
    <row r="198" spans="1:65" s="12" customFormat="1" ht="15">
      <c r="A198" s="5" t="s">
        <v>9</v>
      </c>
      <c r="B198" s="61" t="s">
        <v>106</v>
      </c>
      <c r="C198" s="11"/>
      <c r="D198" s="9"/>
      <c r="E198" s="9"/>
      <c r="F198" s="9"/>
      <c r="G198" s="10"/>
      <c r="H198" s="11"/>
      <c r="I198" s="9"/>
      <c r="J198" s="9"/>
      <c r="K198" s="9"/>
      <c r="L198" s="10"/>
      <c r="M198" s="11"/>
      <c r="N198" s="9"/>
      <c r="O198" s="9"/>
      <c r="P198" s="9"/>
      <c r="Q198" s="10"/>
      <c r="R198" s="11"/>
      <c r="S198" s="9"/>
      <c r="T198" s="9"/>
      <c r="U198" s="9"/>
      <c r="V198" s="10"/>
      <c r="W198" s="11"/>
      <c r="X198" s="9"/>
      <c r="Y198" s="9"/>
      <c r="Z198" s="9"/>
      <c r="AA198" s="10"/>
      <c r="AB198" s="11"/>
      <c r="AC198" s="9"/>
      <c r="AD198" s="9"/>
      <c r="AE198" s="9"/>
      <c r="AF198" s="10"/>
      <c r="AG198" s="11"/>
      <c r="AH198" s="9"/>
      <c r="AI198" s="9"/>
      <c r="AJ198" s="9"/>
      <c r="AK198" s="10"/>
      <c r="AL198" s="11"/>
      <c r="AM198" s="9"/>
      <c r="AN198" s="9"/>
      <c r="AO198" s="9"/>
      <c r="AP198" s="10"/>
      <c r="AQ198" s="11"/>
      <c r="AR198" s="9"/>
      <c r="AS198" s="9"/>
      <c r="AT198" s="9"/>
      <c r="AU198" s="10"/>
      <c r="AV198" s="11"/>
      <c r="AW198" s="9"/>
      <c r="AX198" s="9"/>
      <c r="AY198" s="9"/>
      <c r="AZ198" s="10"/>
      <c r="BA198" s="11"/>
      <c r="BB198" s="9"/>
      <c r="BC198" s="9"/>
      <c r="BD198" s="9"/>
      <c r="BE198" s="10"/>
      <c r="BF198" s="11"/>
      <c r="BG198" s="9"/>
      <c r="BH198" s="9"/>
      <c r="BI198" s="9"/>
      <c r="BJ198" s="10"/>
      <c r="BK198" s="17"/>
      <c r="BL198" s="16"/>
      <c r="BM198" s="57"/>
    </row>
    <row r="199" spans="1:65" s="12" customFormat="1" ht="15">
      <c r="A199" s="5"/>
      <c r="B199" s="8" t="s">
        <v>33</v>
      </c>
      <c r="C199" s="11">
        <v>0</v>
      </c>
      <c r="D199" s="9">
        <v>0.580852323</v>
      </c>
      <c r="E199" s="9">
        <v>0</v>
      </c>
      <c r="F199" s="9">
        <v>0</v>
      </c>
      <c r="G199" s="10">
        <v>0</v>
      </c>
      <c r="H199" s="11">
        <v>60.03961192857031</v>
      </c>
      <c r="I199" s="9">
        <v>0.45417140864489997</v>
      </c>
      <c r="J199" s="9">
        <v>0.0001187148064</v>
      </c>
      <c r="K199" s="9">
        <v>0</v>
      </c>
      <c r="L199" s="10">
        <v>56.87075733528351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41.4259008949222</v>
      </c>
      <c r="S199" s="9">
        <v>0.028809815225700003</v>
      </c>
      <c r="T199" s="9">
        <v>0</v>
      </c>
      <c r="U199" s="9">
        <v>0</v>
      </c>
      <c r="V199" s="10">
        <v>29.254269037315296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6.308879747835901</v>
      </c>
      <c r="AC199" s="9">
        <v>0.0082910958387</v>
      </c>
      <c r="AD199" s="9">
        <v>0</v>
      </c>
      <c r="AE199" s="9">
        <v>0</v>
      </c>
      <c r="AF199" s="10">
        <v>2.4192911932242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5.606602191028899</v>
      </c>
      <c r="AM199" s="9">
        <v>41.70447882403211</v>
      </c>
      <c r="AN199" s="9">
        <v>0</v>
      </c>
      <c r="AO199" s="9">
        <v>0</v>
      </c>
      <c r="AP199" s="10">
        <v>1.8972459315788002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1194.4182592368827</v>
      </c>
      <c r="AW199" s="9">
        <v>13.910348010597088</v>
      </c>
      <c r="AX199" s="9">
        <v>0.19392445338699998</v>
      </c>
      <c r="AY199" s="9">
        <v>0.0237776158387</v>
      </c>
      <c r="AZ199" s="10">
        <v>1117.5976535643383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890.2242803553839</v>
      </c>
      <c r="BG199" s="9">
        <v>27.4169167783181</v>
      </c>
      <c r="BH199" s="9">
        <v>0</v>
      </c>
      <c r="BI199" s="9">
        <v>0</v>
      </c>
      <c r="BJ199" s="10">
        <v>489.7023991846057</v>
      </c>
      <c r="BK199" s="17">
        <f>SUM(C199:BJ199)</f>
        <v>3980.0868396406586</v>
      </c>
      <c r="BL199" s="16"/>
      <c r="BM199" s="50"/>
    </row>
    <row r="200" spans="1:65" s="12" customFormat="1" ht="15">
      <c r="A200" s="5"/>
      <c r="B200" s="8" t="s">
        <v>107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0.960741456578</v>
      </c>
      <c r="I200" s="9">
        <v>0</v>
      </c>
      <c r="J200" s="9">
        <v>0</v>
      </c>
      <c r="K200" s="9">
        <v>0</v>
      </c>
      <c r="L200" s="10">
        <v>0.6224154884830999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0.6538768852223001</v>
      </c>
      <c r="S200" s="9">
        <v>0</v>
      </c>
      <c r="T200" s="9">
        <v>0</v>
      </c>
      <c r="U200" s="9">
        <v>0</v>
      </c>
      <c r="V200" s="10">
        <v>0.1077085738058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0.39828941167629994</v>
      </c>
      <c r="AC200" s="9">
        <v>0</v>
      </c>
      <c r="AD200" s="9">
        <v>0</v>
      </c>
      <c r="AE200" s="9">
        <v>0</v>
      </c>
      <c r="AF200" s="10">
        <v>0.21537292348349998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0.8981241280624</v>
      </c>
      <c r="AM200" s="9">
        <v>0</v>
      </c>
      <c r="AN200" s="9">
        <v>0</v>
      </c>
      <c r="AO200" s="9">
        <v>0</v>
      </c>
      <c r="AP200" s="10">
        <v>0.2077592656121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49.07067693646322</v>
      </c>
      <c r="AW200" s="9">
        <v>0.04416853516240344</v>
      </c>
      <c r="AX200" s="9">
        <v>0</v>
      </c>
      <c r="AY200" s="9">
        <v>0</v>
      </c>
      <c r="AZ200" s="10">
        <v>21.208290444426108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50.63632854837144</v>
      </c>
      <c r="BG200" s="9">
        <v>0.038143212258</v>
      </c>
      <c r="BH200" s="9">
        <v>0</v>
      </c>
      <c r="BI200" s="9">
        <v>0</v>
      </c>
      <c r="BJ200" s="10">
        <v>12.648912322166998</v>
      </c>
      <c r="BK200" s="17">
        <f>SUM(C200:BJ200)</f>
        <v>137.71080813177167</v>
      </c>
      <c r="BL200" s="16"/>
      <c r="BM200" s="50"/>
    </row>
    <row r="201" spans="1:65" s="21" customFormat="1" ht="15">
      <c r="A201" s="5"/>
      <c r="B201" s="15" t="s">
        <v>11</v>
      </c>
      <c r="C201" s="20">
        <f>SUM(C199:C200)</f>
        <v>0</v>
      </c>
      <c r="D201" s="18">
        <f aca="true" t="shared" si="12" ref="D201:BK201">SUM(D199:D200)</f>
        <v>0.580852323</v>
      </c>
      <c r="E201" s="18">
        <f t="shared" si="12"/>
        <v>0</v>
      </c>
      <c r="F201" s="18">
        <f t="shared" si="12"/>
        <v>0</v>
      </c>
      <c r="G201" s="19">
        <f t="shared" si="12"/>
        <v>0</v>
      </c>
      <c r="H201" s="20">
        <f t="shared" si="12"/>
        <v>61.00035338514831</v>
      </c>
      <c r="I201" s="18">
        <f t="shared" si="12"/>
        <v>0.45417140864489997</v>
      </c>
      <c r="J201" s="18">
        <f t="shared" si="12"/>
        <v>0.0001187148064</v>
      </c>
      <c r="K201" s="18">
        <f t="shared" si="12"/>
        <v>0</v>
      </c>
      <c r="L201" s="19">
        <f t="shared" si="12"/>
        <v>57.493172823766606</v>
      </c>
      <c r="M201" s="20">
        <f t="shared" si="12"/>
        <v>0</v>
      </c>
      <c r="N201" s="18">
        <f t="shared" si="12"/>
        <v>0</v>
      </c>
      <c r="O201" s="18">
        <f t="shared" si="12"/>
        <v>0</v>
      </c>
      <c r="P201" s="18">
        <f t="shared" si="12"/>
        <v>0</v>
      </c>
      <c r="Q201" s="19">
        <f t="shared" si="12"/>
        <v>0</v>
      </c>
      <c r="R201" s="20">
        <f t="shared" si="12"/>
        <v>42.079777780144504</v>
      </c>
      <c r="S201" s="18">
        <f t="shared" si="12"/>
        <v>0.028809815225700003</v>
      </c>
      <c r="T201" s="18">
        <f t="shared" si="12"/>
        <v>0</v>
      </c>
      <c r="U201" s="18">
        <f t="shared" si="12"/>
        <v>0</v>
      </c>
      <c r="V201" s="19">
        <f t="shared" si="12"/>
        <v>29.361977611121098</v>
      </c>
      <c r="W201" s="20">
        <f t="shared" si="12"/>
        <v>0</v>
      </c>
      <c r="X201" s="18">
        <f t="shared" si="12"/>
        <v>0</v>
      </c>
      <c r="Y201" s="18">
        <f t="shared" si="12"/>
        <v>0</v>
      </c>
      <c r="Z201" s="18">
        <f t="shared" si="12"/>
        <v>0</v>
      </c>
      <c r="AA201" s="19">
        <f t="shared" si="12"/>
        <v>0</v>
      </c>
      <c r="AB201" s="20">
        <f t="shared" si="12"/>
        <v>6.707169159512201</v>
      </c>
      <c r="AC201" s="18">
        <f t="shared" si="12"/>
        <v>0.0082910958387</v>
      </c>
      <c r="AD201" s="18">
        <f t="shared" si="12"/>
        <v>0</v>
      </c>
      <c r="AE201" s="18">
        <f t="shared" si="12"/>
        <v>0</v>
      </c>
      <c r="AF201" s="19">
        <f t="shared" si="12"/>
        <v>2.6346641167077</v>
      </c>
      <c r="AG201" s="20">
        <f t="shared" si="12"/>
        <v>0</v>
      </c>
      <c r="AH201" s="18">
        <f t="shared" si="12"/>
        <v>0</v>
      </c>
      <c r="AI201" s="18">
        <f t="shared" si="12"/>
        <v>0</v>
      </c>
      <c r="AJ201" s="18">
        <f t="shared" si="12"/>
        <v>0</v>
      </c>
      <c r="AK201" s="19">
        <f t="shared" si="12"/>
        <v>0</v>
      </c>
      <c r="AL201" s="20">
        <f t="shared" si="12"/>
        <v>6.504726319091299</v>
      </c>
      <c r="AM201" s="18">
        <f t="shared" si="12"/>
        <v>41.70447882403211</v>
      </c>
      <c r="AN201" s="18">
        <f t="shared" si="12"/>
        <v>0</v>
      </c>
      <c r="AO201" s="18">
        <f t="shared" si="12"/>
        <v>0</v>
      </c>
      <c r="AP201" s="19">
        <f t="shared" si="12"/>
        <v>2.1050051971909003</v>
      </c>
      <c r="AQ201" s="20">
        <f t="shared" si="12"/>
        <v>0</v>
      </c>
      <c r="AR201" s="18">
        <f t="shared" si="12"/>
        <v>0</v>
      </c>
      <c r="AS201" s="18">
        <f t="shared" si="12"/>
        <v>0</v>
      </c>
      <c r="AT201" s="18">
        <f t="shared" si="12"/>
        <v>0</v>
      </c>
      <c r="AU201" s="19">
        <f t="shared" si="12"/>
        <v>0</v>
      </c>
      <c r="AV201" s="20">
        <f t="shared" si="12"/>
        <v>1243.488936173346</v>
      </c>
      <c r="AW201" s="18">
        <f t="shared" si="12"/>
        <v>13.954516545759493</v>
      </c>
      <c r="AX201" s="18">
        <f t="shared" si="12"/>
        <v>0.19392445338699998</v>
      </c>
      <c r="AY201" s="18">
        <f t="shared" si="12"/>
        <v>0.0237776158387</v>
      </c>
      <c r="AZ201" s="19">
        <f t="shared" si="12"/>
        <v>1138.8059440087645</v>
      </c>
      <c r="BA201" s="20">
        <f t="shared" si="12"/>
        <v>0</v>
      </c>
      <c r="BB201" s="18">
        <f t="shared" si="12"/>
        <v>0</v>
      </c>
      <c r="BC201" s="18">
        <f t="shared" si="12"/>
        <v>0</v>
      </c>
      <c r="BD201" s="18">
        <f t="shared" si="12"/>
        <v>0</v>
      </c>
      <c r="BE201" s="19">
        <f t="shared" si="12"/>
        <v>0</v>
      </c>
      <c r="BF201" s="20">
        <f t="shared" si="12"/>
        <v>940.8606089037554</v>
      </c>
      <c r="BG201" s="18">
        <f t="shared" si="12"/>
        <v>27.4550599905761</v>
      </c>
      <c r="BH201" s="18">
        <f t="shared" si="12"/>
        <v>0</v>
      </c>
      <c r="BI201" s="18">
        <f t="shared" si="12"/>
        <v>0</v>
      </c>
      <c r="BJ201" s="19">
        <f t="shared" si="12"/>
        <v>502.35131150677273</v>
      </c>
      <c r="BK201" s="32">
        <f t="shared" si="12"/>
        <v>4117.7976477724305</v>
      </c>
      <c r="BL201" s="16"/>
      <c r="BM201" s="50"/>
    </row>
    <row r="202" spans="3:65" ht="15" customHeight="1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6"/>
      <c r="BM202" s="50"/>
    </row>
    <row r="203" spans="1:65" s="12" customFormat="1" ht="15">
      <c r="A203" s="5" t="s">
        <v>12</v>
      </c>
      <c r="B203" s="27" t="s">
        <v>24</v>
      </c>
      <c r="C203" s="11"/>
      <c r="D203" s="9"/>
      <c r="E203" s="9"/>
      <c r="F203" s="9"/>
      <c r="G203" s="10"/>
      <c r="H203" s="11"/>
      <c r="I203" s="9"/>
      <c r="J203" s="9"/>
      <c r="K203" s="9"/>
      <c r="L203" s="10"/>
      <c r="M203" s="11"/>
      <c r="N203" s="9"/>
      <c r="O203" s="9"/>
      <c r="P203" s="9"/>
      <c r="Q203" s="10"/>
      <c r="R203" s="11"/>
      <c r="S203" s="9"/>
      <c r="T203" s="9"/>
      <c r="U203" s="9"/>
      <c r="V203" s="10"/>
      <c r="W203" s="11"/>
      <c r="X203" s="9"/>
      <c r="Y203" s="9"/>
      <c r="Z203" s="9"/>
      <c r="AA203" s="10"/>
      <c r="AB203" s="11"/>
      <c r="AC203" s="9"/>
      <c r="AD203" s="9"/>
      <c r="AE203" s="9"/>
      <c r="AF203" s="10"/>
      <c r="AG203" s="11"/>
      <c r="AH203" s="9"/>
      <c r="AI203" s="9"/>
      <c r="AJ203" s="9"/>
      <c r="AK203" s="10"/>
      <c r="AL203" s="11"/>
      <c r="AM203" s="9"/>
      <c r="AN203" s="9"/>
      <c r="AO203" s="9"/>
      <c r="AP203" s="10"/>
      <c r="AQ203" s="11"/>
      <c r="AR203" s="9"/>
      <c r="AS203" s="9"/>
      <c r="AT203" s="9"/>
      <c r="AU203" s="10"/>
      <c r="AV203" s="11"/>
      <c r="AW203" s="9"/>
      <c r="AX203" s="9"/>
      <c r="AY203" s="9"/>
      <c r="AZ203" s="10"/>
      <c r="BA203" s="11"/>
      <c r="BB203" s="9"/>
      <c r="BC203" s="9"/>
      <c r="BD203" s="9"/>
      <c r="BE203" s="10"/>
      <c r="BF203" s="11"/>
      <c r="BG203" s="9"/>
      <c r="BH203" s="9"/>
      <c r="BI203" s="9"/>
      <c r="BJ203" s="10"/>
      <c r="BK203" s="17"/>
      <c r="BL203" s="16"/>
      <c r="BM203" s="50"/>
    </row>
    <row r="204" spans="1:65" s="12" customFormat="1" ht="15">
      <c r="A204" s="5"/>
      <c r="B204" s="8" t="s">
        <v>276</v>
      </c>
      <c r="C204" s="11">
        <v>0</v>
      </c>
      <c r="D204" s="9">
        <v>0.5244727883547999</v>
      </c>
      <c r="E204" s="9">
        <v>0</v>
      </c>
      <c r="F204" s="9">
        <v>0</v>
      </c>
      <c r="G204" s="10">
        <v>0</v>
      </c>
      <c r="H204" s="11">
        <v>6.1405941690622</v>
      </c>
      <c r="I204" s="9">
        <v>35.355733397451296</v>
      </c>
      <c r="J204" s="9">
        <v>0</v>
      </c>
      <c r="K204" s="9">
        <v>0</v>
      </c>
      <c r="L204" s="10">
        <v>9.858834178127202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0.7238924718687999</v>
      </c>
      <c r="S204" s="9">
        <v>0.6680654575482999</v>
      </c>
      <c r="T204" s="9">
        <v>0</v>
      </c>
      <c r="U204" s="9">
        <v>0</v>
      </c>
      <c r="V204" s="10">
        <v>2.1723043018046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0.11915540977409998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38.2427504834697</v>
      </c>
      <c r="AW204" s="9">
        <v>70.88109382310816</v>
      </c>
      <c r="AX204" s="9">
        <v>0</v>
      </c>
      <c r="AY204" s="9">
        <v>0</v>
      </c>
      <c r="AZ204" s="10">
        <v>87.37366814273351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12.231012396508302</v>
      </c>
      <c r="BG204" s="9">
        <v>10.693286885870299</v>
      </c>
      <c r="BH204" s="9">
        <v>0</v>
      </c>
      <c r="BI204" s="9">
        <v>0</v>
      </c>
      <c r="BJ204" s="10">
        <v>3.3158197410934998</v>
      </c>
      <c r="BK204" s="17">
        <f>SUM(C204:BJ204)</f>
        <v>278.30068364677476</v>
      </c>
      <c r="BL204" s="16"/>
      <c r="BM204" s="50"/>
    </row>
    <row r="205" spans="1:65" s="12" customFormat="1" ht="15">
      <c r="A205" s="5"/>
      <c r="B205" s="8" t="s">
        <v>277</v>
      </c>
      <c r="C205" s="11">
        <v>0</v>
      </c>
      <c r="D205" s="9">
        <v>1.5880754240000001</v>
      </c>
      <c r="E205" s="9">
        <v>0</v>
      </c>
      <c r="F205" s="9">
        <v>0</v>
      </c>
      <c r="G205" s="10">
        <v>0</v>
      </c>
      <c r="H205" s="11">
        <v>15.081507235893499</v>
      </c>
      <c r="I205" s="9">
        <v>4.9969655908051</v>
      </c>
      <c r="J205" s="9">
        <v>4.8640862838064</v>
      </c>
      <c r="K205" s="9">
        <v>1.6399242805160998</v>
      </c>
      <c r="L205" s="10">
        <v>81.46161662050709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13.8657622366987</v>
      </c>
      <c r="S205" s="9">
        <v>5.2616196780315</v>
      </c>
      <c r="T205" s="9">
        <v>0</v>
      </c>
      <c r="U205" s="9">
        <v>0</v>
      </c>
      <c r="V205" s="10">
        <v>28.075309661346097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0.9266967358047999</v>
      </c>
      <c r="AC205" s="9">
        <v>0.0960002948064</v>
      </c>
      <c r="AD205" s="9">
        <v>0</v>
      </c>
      <c r="AE205" s="9">
        <v>0</v>
      </c>
      <c r="AF205" s="10">
        <v>5.282058161224501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0.7541478230296</v>
      </c>
      <c r="AM205" s="9">
        <v>0</v>
      </c>
      <c r="AN205" s="9">
        <v>0</v>
      </c>
      <c r="AO205" s="9">
        <v>0</v>
      </c>
      <c r="AP205" s="10">
        <v>0.4881712303211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310.21627333424993</v>
      </c>
      <c r="AW205" s="9">
        <v>167.12420287753588</v>
      </c>
      <c r="AX205" s="9">
        <v>0.021101364451599998</v>
      </c>
      <c r="AY205" s="9">
        <v>11.9681709649676</v>
      </c>
      <c r="AZ205" s="10">
        <v>1162.2312348573776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161.64309541409523</v>
      </c>
      <c r="BG205" s="9">
        <v>27.864019889959497</v>
      </c>
      <c r="BH205" s="9">
        <v>0</v>
      </c>
      <c r="BI205" s="9">
        <v>0</v>
      </c>
      <c r="BJ205" s="10">
        <v>263.2365676222128</v>
      </c>
      <c r="BK205" s="17">
        <f aca="true" t="shared" si="13" ref="BK205:BK229">SUM(C205:BJ205)</f>
        <v>2268.686607581641</v>
      </c>
      <c r="BL205" s="16"/>
      <c r="BM205" s="50"/>
    </row>
    <row r="206" spans="1:65" s="12" customFormat="1" ht="15">
      <c r="A206" s="5"/>
      <c r="B206" s="8" t="s">
        <v>278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0.32260791583809995</v>
      </c>
      <c r="I206" s="9">
        <v>0</v>
      </c>
      <c r="J206" s="9">
        <v>0</v>
      </c>
      <c r="K206" s="9">
        <v>0</v>
      </c>
      <c r="L206" s="10">
        <v>0.1026951978384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0.05673538848299999</v>
      </c>
      <c r="S206" s="9">
        <v>0</v>
      </c>
      <c r="T206" s="9">
        <v>0</v>
      </c>
      <c r="U206" s="9">
        <v>0</v>
      </c>
      <c r="V206" s="10">
        <v>0.0215803620966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0.0012290238709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125.69531147844822</v>
      </c>
      <c r="AW206" s="9">
        <v>77.70027998601724</v>
      </c>
      <c r="AX206" s="9">
        <v>0</v>
      </c>
      <c r="AY206" s="9">
        <v>0</v>
      </c>
      <c r="AZ206" s="10">
        <v>22.887839360030796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4.6319820356439</v>
      </c>
      <c r="BG206" s="9">
        <v>1.3675172518063</v>
      </c>
      <c r="BH206" s="9">
        <v>0</v>
      </c>
      <c r="BI206" s="9">
        <v>0</v>
      </c>
      <c r="BJ206" s="10">
        <v>0.49959820354819995</v>
      </c>
      <c r="BK206" s="17">
        <f t="shared" si="13"/>
        <v>233.28737620362165</v>
      </c>
      <c r="BL206" s="16"/>
      <c r="BM206" s="50"/>
    </row>
    <row r="207" spans="1:65" s="12" customFormat="1" ht="15">
      <c r="A207" s="5"/>
      <c r="B207" s="8" t="s">
        <v>279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1.2496612682568997</v>
      </c>
      <c r="I207" s="9">
        <v>1.7655300193546999</v>
      </c>
      <c r="J207" s="9">
        <v>0</v>
      </c>
      <c r="K207" s="9">
        <v>0</v>
      </c>
      <c r="L207" s="10">
        <v>2.5305623196762994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1.1548022119661001</v>
      </c>
      <c r="S207" s="9">
        <v>2.7113257060644003</v>
      </c>
      <c r="T207" s="9">
        <v>0</v>
      </c>
      <c r="U207" s="9">
        <v>0</v>
      </c>
      <c r="V207" s="10">
        <v>0.8280642893854999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1.1979183429993001</v>
      </c>
      <c r="AC207" s="9">
        <v>0</v>
      </c>
      <c r="AD207" s="9">
        <v>0</v>
      </c>
      <c r="AE207" s="9">
        <v>0</v>
      </c>
      <c r="AF207" s="10">
        <v>0.33496444687070004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0.0364888980642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143.93707751968964</v>
      </c>
      <c r="AW207" s="9">
        <v>19.36804301003085</v>
      </c>
      <c r="AX207" s="9">
        <v>0</v>
      </c>
      <c r="AY207" s="9">
        <v>0</v>
      </c>
      <c r="AZ207" s="10">
        <v>105.1970413856751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41.5454061975103</v>
      </c>
      <c r="BG207" s="9">
        <v>4.6215647684503995</v>
      </c>
      <c r="BH207" s="9">
        <v>0</v>
      </c>
      <c r="BI207" s="9">
        <v>0</v>
      </c>
      <c r="BJ207" s="10">
        <v>20.6507473029662</v>
      </c>
      <c r="BK207" s="17">
        <f t="shared" si="13"/>
        <v>347.1291976869606</v>
      </c>
      <c r="BL207" s="16"/>
      <c r="BM207" s="57"/>
    </row>
    <row r="208" spans="1:65" s="12" customFormat="1" ht="15">
      <c r="A208" s="5"/>
      <c r="B208" s="8" t="s">
        <v>280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1.675195191353</v>
      </c>
      <c r="I208" s="9">
        <v>0.0011856341935</v>
      </c>
      <c r="J208" s="9">
        <v>0</v>
      </c>
      <c r="K208" s="9">
        <v>0</v>
      </c>
      <c r="L208" s="10">
        <v>1.3579429700629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4.2958715364808</v>
      </c>
      <c r="S208" s="9">
        <v>0</v>
      </c>
      <c r="T208" s="9">
        <v>0</v>
      </c>
      <c r="U208" s="9">
        <v>0</v>
      </c>
      <c r="V208" s="10">
        <v>1.215307106224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1.1682522565797</v>
      </c>
      <c r="AC208" s="9">
        <v>0</v>
      </c>
      <c r="AD208" s="9">
        <v>0.0129874019354</v>
      </c>
      <c r="AE208" s="9">
        <v>0</v>
      </c>
      <c r="AF208" s="10">
        <v>0.3845015019675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0.2079080280963</v>
      </c>
      <c r="AM208" s="9">
        <v>0</v>
      </c>
      <c r="AN208" s="9">
        <v>0</v>
      </c>
      <c r="AO208" s="9">
        <v>0</v>
      </c>
      <c r="AP208" s="10">
        <v>0.0017710093548000002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175.1385913545081</v>
      </c>
      <c r="AW208" s="9">
        <v>23.467638752671952</v>
      </c>
      <c r="AX208" s="9">
        <v>0</v>
      </c>
      <c r="AY208" s="9">
        <v>0</v>
      </c>
      <c r="AZ208" s="10">
        <v>94.4853485413949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117.77337574304724</v>
      </c>
      <c r="BG208" s="9">
        <v>9.2923169398361</v>
      </c>
      <c r="BH208" s="9">
        <v>1.1806729032258</v>
      </c>
      <c r="BI208" s="9">
        <v>0</v>
      </c>
      <c r="BJ208" s="10">
        <v>57.2954591319634</v>
      </c>
      <c r="BK208" s="17">
        <f t="shared" si="13"/>
        <v>488.9543260028954</v>
      </c>
      <c r="BL208" s="16"/>
      <c r="BM208" s="50"/>
    </row>
    <row r="209" spans="1:65" s="12" customFormat="1" ht="15">
      <c r="A209" s="5"/>
      <c r="B209" s="8" t="s">
        <v>281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1.0006903492895</v>
      </c>
      <c r="I209" s="9">
        <v>0.3322124516128</v>
      </c>
      <c r="J209" s="9">
        <v>0</v>
      </c>
      <c r="K209" s="9">
        <v>0</v>
      </c>
      <c r="L209" s="10">
        <v>0.9123223627737003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0.0736191398058</v>
      </c>
      <c r="S209" s="9">
        <v>0</v>
      </c>
      <c r="T209" s="9">
        <v>0</v>
      </c>
      <c r="U209" s="9">
        <v>0</v>
      </c>
      <c r="V209" s="10">
        <v>0.0385244467417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0.051206923774</v>
      </c>
      <c r="AC209" s="9">
        <v>0</v>
      </c>
      <c r="AD209" s="9">
        <v>0</v>
      </c>
      <c r="AE209" s="9">
        <v>0</v>
      </c>
      <c r="AF209" s="10">
        <v>0.0066372992903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0.0055351741935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219.34538355283158</v>
      </c>
      <c r="AW209" s="9">
        <v>126.70374870918124</v>
      </c>
      <c r="AX209" s="9">
        <v>0</v>
      </c>
      <c r="AY209" s="9">
        <v>35.112748464225795</v>
      </c>
      <c r="AZ209" s="10">
        <v>103.80719594999839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5.0538144161897005</v>
      </c>
      <c r="BG209" s="9">
        <v>12.642337858064101</v>
      </c>
      <c r="BH209" s="9">
        <v>0</v>
      </c>
      <c r="BI209" s="9">
        <v>0</v>
      </c>
      <c r="BJ209" s="10">
        <v>0.3144765355801</v>
      </c>
      <c r="BK209" s="17">
        <f t="shared" si="13"/>
        <v>505.4004536335522</v>
      </c>
      <c r="BL209" s="16"/>
      <c r="BM209" s="50"/>
    </row>
    <row r="210" spans="1:65" s="12" customFormat="1" ht="15">
      <c r="A210" s="5"/>
      <c r="B210" s="8" t="s">
        <v>282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1.6351032984492004</v>
      </c>
      <c r="I210" s="9">
        <v>0.4772580645157</v>
      </c>
      <c r="J210" s="9">
        <v>0</v>
      </c>
      <c r="K210" s="9">
        <v>0</v>
      </c>
      <c r="L210" s="10">
        <v>0.5237747462562999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0.3302664154164</v>
      </c>
      <c r="S210" s="9">
        <v>0.17790322580630002</v>
      </c>
      <c r="T210" s="9">
        <v>0</v>
      </c>
      <c r="U210" s="9">
        <v>0</v>
      </c>
      <c r="V210" s="10">
        <v>0.10710662373999999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0.4469870280635</v>
      </c>
      <c r="AC210" s="9">
        <v>0</v>
      </c>
      <c r="AD210" s="9">
        <v>0</v>
      </c>
      <c r="AE210" s="9">
        <v>0</v>
      </c>
      <c r="AF210" s="10">
        <v>0.0514826465803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0.0104045698057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24.49995196414516</v>
      </c>
      <c r="AW210" s="9">
        <v>6.281445143655066</v>
      </c>
      <c r="AX210" s="9">
        <v>0</v>
      </c>
      <c r="AY210" s="9">
        <v>0</v>
      </c>
      <c r="AZ210" s="10">
        <v>17.02475067006139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12.269439463056397</v>
      </c>
      <c r="BG210" s="9">
        <v>1.6600509402535002</v>
      </c>
      <c r="BH210" s="9">
        <v>0</v>
      </c>
      <c r="BI210" s="9">
        <v>0</v>
      </c>
      <c r="BJ210" s="10">
        <v>4.1910202530983005</v>
      </c>
      <c r="BK210" s="17">
        <f t="shared" si="13"/>
        <v>69.68694505290323</v>
      </c>
      <c r="BL210" s="16"/>
      <c r="BM210" s="50"/>
    </row>
    <row r="211" spans="1:65" s="12" customFormat="1" ht="15">
      <c r="A211" s="5"/>
      <c r="B211" s="8" t="s">
        <v>283</v>
      </c>
      <c r="C211" s="11">
        <v>0</v>
      </c>
      <c r="D211" s="9">
        <v>15.305980645161199</v>
      </c>
      <c r="E211" s="9">
        <v>0</v>
      </c>
      <c r="F211" s="9">
        <v>0</v>
      </c>
      <c r="G211" s="10">
        <v>0</v>
      </c>
      <c r="H211" s="11">
        <v>50.702574525578996</v>
      </c>
      <c r="I211" s="9">
        <v>4.744853999999899</v>
      </c>
      <c r="J211" s="9">
        <v>0</v>
      </c>
      <c r="K211" s="9">
        <v>0</v>
      </c>
      <c r="L211" s="10">
        <v>2.6560483323211996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1.7170261771915</v>
      </c>
      <c r="S211" s="9">
        <v>0.0765299032258</v>
      </c>
      <c r="T211" s="9">
        <v>0.765299032258</v>
      </c>
      <c r="U211" s="9">
        <v>0</v>
      </c>
      <c r="V211" s="10">
        <v>1.5075026221596002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5.477042355159498</v>
      </c>
      <c r="AC211" s="9">
        <v>0.5278176241934</v>
      </c>
      <c r="AD211" s="9">
        <v>0</v>
      </c>
      <c r="AE211" s="9">
        <v>0</v>
      </c>
      <c r="AF211" s="10">
        <v>1.8079911825478001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1.1432399087075003</v>
      </c>
      <c r="AM211" s="9">
        <v>3.5855497096772995</v>
      </c>
      <c r="AN211" s="9">
        <v>0</v>
      </c>
      <c r="AO211" s="9">
        <v>0</v>
      </c>
      <c r="AP211" s="10">
        <v>0.20119182483820003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73.82410403385448</v>
      </c>
      <c r="AW211" s="9">
        <v>13.50864772477108</v>
      </c>
      <c r="AX211" s="9">
        <v>0.052693448387</v>
      </c>
      <c r="AY211" s="9">
        <v>0</v>
      </c>
      <c r="AZ211" s="10">
        <v>95.37753843625171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33.6052408296326</v>
      </c>
      <c r="BG211" s="9">
        <v>17.110869458224403</v>
      </c>
      <c r="BH211" s="9">
        <v>0</v>
      </c>
      <c r="BI211" s="9">
        <v>0</v>
      </c>
      <c r="BJ211" s="10">
        <v>44.00740624877019</v>
      </c>
      <c r="BK211" s="17">
        <f t="shared" si="13"/>
        <v>367.7051480229113</v>
      </c>
      <c r="BL211" s="16"/>
      <c r="BM211" s="50"/>
    </row>
    <row r="212" spans="1:65" s="12" customFormat="1" ht="15">
      <c r="A212" s="5"/>
      <c r="B212" s="8" t="s">
        <v>284</v>
      </c>
      <c r="C212" s="11">
        <v>0</v>
      </c>
      <c r="D212" s="9">
        <v>0</v>
      </c>
      <c r="E212" s="9">
        <v>0</v>
      </c>
      <c r="F212" s="9">
        <v>0</v>
      </c>
      <c r="G212" s="10">
        <v>0</v>
      </c>
      <c r="H212" s="11">
        <v>0.38818896115990004</v>
      </c>
      <c r="I212" s="9">
        <v>0.4443783754193</v>
      </c>
      <c r="J212" s="9">
        <v>0</v>
      </c>
      <c r="K212" s="9">
        <v>0</v>
      </c>
      <c r="L212" s="10">
        <v>0.5313129129988001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0.6259464252558</v>
      </c>
      <c r="S212" s="9">
        <v>0</v>
      </c>
      <c r="T212" s="9">
        <v>0</v>
      </c>
      <c r="U212" s="9">
        <v>0</v>
      </c>
      <c r="V212" s="10">
        <v>0.5383812849661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0.7658205335796999</v>
      </c>
      <c r="AC212" s="9">
        <v>0.2981647096774</v>
      </c>
      <c r="AD212" s="9">
        <v>0</v>
      </c>
      <c r="AE212" s="9">
        <v>0</v>
      </c>
      <c r="AF212" s="10">
        <v>0.6133327918704999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0.0700458089025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41.912794675801415</v>
      </c>
      <c r="AW212" s="9">
        <v>5.849948812480813</v>
      </c>
      <c r="AX212" s="9">
        <v>0</v>
      </c>
      <c r="AY212" s="9">
        <v>0</v>
      </c>
      <c r="AZ212" s="10">
        <v>38.0119749633029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18.067637574141195</v>
      </c>
      <c r="BG212" s="9">
        <v>3.8493173469345994</v>
      </c>
      <c r="BH212" s="9">
        <v>0</v>
      </c>
      <c r="BI212" s="9">
        <v>0</v>
      </c>
      <c r="BJ212" s="10">
        <v>11.704846926204</v>
      </c>
      <c r="BK212" s="17">
        <f t="shared" si="13"/>
        <v>123.67209210269492</v>
      </c>
      <c r="BL212" s="16"/>
      <c r="BM212" s="50"/>
    </row>
    <row r="213" spans="1:65" s="12" customFormat="1" ht="15">
      <c r="A213" s="5"/>
      <c r="B213" s="8" t="s">
        <v>285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0.48844357922459997</v>
      </c>
      <c r="I213" s="9">
        <v>0.137087516129</v>
      </c>
      <c r="J213" s="9">
        <v>0</v>
      </c>
      <c r="K213" s="9">
        <v>0</v>
      </c>
      <c r="L213" s="10">
        <v>1.0664875519667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0.542333228063</v>
      </c>
      <c r="S213" s="9">
        <v>1.5241015520322</v>
      </c>
      <c r="T213" s="9">
        <v>0</v>
      </c>
      <c r="U213" s="9">
        <v>0</v>
      </c>
      <c r="V213" s="10">
        <v>1.0152749699987997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1.1075441093542</v>
      </c>
      <c r="AC213" s="9">
        <v>0</v>
      </c>
      <c r="AD213" s="9">
        <v>0</v>
      </c>
      <c r="AE213" s="9">
        <v>0</v>
      </c>
      <c r="AF213" s="10">
        <v>1.0304257168063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0.055761587096500004</v>
      </c>
      <c r="AM213" s="9">
        <v>0</v>
      </c>
      <c r="AN213" s="9">
        <v>0</v>
      </c>
      <c r="AO213" s="9">
        <v>0</v>
      </c>
      <c r="AP213" s="10">
        <v>0.0414826442258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99.28371084369549</v>
      </c>
      <c r="AW213" s="9">
        <v>9.666495945206218</v>
      </c>
      <c r="AX213" s="9">
        <v>0</v>
      </c>
      <c r="AY213" s="9">
        <v>0</v>
      </c>
      <c r="AZ213" s="10">
        <v>63.12819144484611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24.0030944130537</v>
      </c>
      <c r="BG213" s="9">
        <v>2.1755569697736</v>
      </c>
      <c r="BH213" s="9">
        <v>0</v>
      </c>
      <c r="BI213" s="9">
        <v>0</v>
      </c>
      <c r="BJ213" s="10">
        <v>16.854299265784597</v>
      </c>
      <c r="BK213" s="17">
        <f t="shared" si="13"/>
        <v>222.12029133725682</v>
      </c>
      <c r="BL213" s="16"/>
      <c r="BM213" s="50"/>
    </row>
    <row r="214" spans="1:65" s="12" customFormat="1" ht="15">
      <c r="A214" s="5"/>
      <c r="B214" s="8" t="s">
        <v>286</v>
      </c>
      <c r="C214" s="11">
        <v>0</v>
      </c>
      <c r="D214" s="9">
        <v>8.776504744161201</v>
      </c>
      <c r="E214" s="9">
        <v>0</v>
      </c>
      <c r="F214" s="9">
        <v>0</v>
      </c>
      <c r="G214" s="10">
        <v>0</v>
      </c>
      <c r="H214" s="11">
        <v>5.170518309122201</v>
      </c>
      <c r="I214" s="9">
        <v>4.1086960843221005</v>
      </c>
      <c r="J214" s="9">
        <v>0</v>
      </c>
      <c r="K214" s="9">
        <v>0</v>
      </c>
      <c r="L214" s="10">
        <v>11.853680042414501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4.3352389013139</v>
      </c>
      <c r="S214" s="9">
        <v>1.1503531857418998</v>
      </c>
      <c r="T214" s="9">
        <v>0</v>
      </c>
      <c r="U214" s="9">
        <v>0</v>
      </c>
      <c r="V214" s="10">
        <v>3.5723765349635004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3.9800523777395</v>
      </c>
      <c r="AC214" s="9">
        <v>0.019569379515999998</v>
      </c>
      <c r="AD214" s="9">
        <v>0</v>
      </c>
      <c r="AE214" s="9">
        <v>0</v>
      </c>
      <c r="AF214" s="10">
        <v>2.9713875451599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8.4363227948336</v>
      </c>
      <c r="AM214" s="9">
        <v>13.391026014096502</v>
      </c>
      <c r="AN214" s="9">
        <v>0</v>
      </c>
      <c r="AO214" s="9">
        <v>0</v>
      </c>
      <c r="AP214" s="10">
        <v>2.1659213630302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267.40981410792125</v>
      </c>
      <c r="AW214" s="9">
        <v>51.0630624610405</v>
      </c>
      <c r="AX214" s="9">
        <v>0.0152591861934</v>
      </c>
      <c r="AY214" s="9">
        <v>0</v>
      </c>
      <c r="AZ214" s="10">
        <v>341.48051193979296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221.06935943841114</v>
      </c>
      <c r="BG214" s="9">
        <v>17.899153346283903</v>
      </c>
      <c r="BH214" s="9">
        <v>0.5310943167096</v>
      </c>
      <c r="BI214" s="9">
        <v>0</v>
      </c>
      <c r="BJ214" s="10">
        <v>126.92430788945288</v>
      </c>
      <c r="BK214" s="17">
        <f t="shared" si="13"/>
        <v>1096.3242099622207</v>
      </c>
      <c r="BL214" s="16"/>
      <c r="BM214" s="50"/>
    </row>
    <row r="215" spans="1:65" s="12" customFormat="1" ht="15">
      <c r="A215" s="5"/>
      <c r="B215" s="8" t="s">
        <v>287</v>
      </c>
      <c r="C215" s="11">
        <v>0</v>
      </c>
      <c r="D215" s="9">
        <v>7.5359406859677005</v>
      </c>
      <c r="E215" s="9">
        <v>0</v>
      </c>
      <c r="F215" s="9">
        <v>0</v>
      </c>
      <c r="G215" s="10">
        <v>0</v>
      </c>
      <c r="H215" s="11">
        <v>5.4185954331875</v>
      </c>
      <c r="I215" s="9">
        <v>1.0021804376771</v>
      </c>
      <c r="J215" s="9">
        <v>0</v>
      </c>
      <c r="K215" s="9">
        <v>0</v>
      </c>
      <c r="L215" s="10">
        <v>7.093937261156698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2.8308194512835</v>
      </c>
      <c r="S215" s="9">
        <v>0.0116732532258</v>
      </c>
      <c r="T215" s="9">
        <v>0</v>
      </c>
      <c r="U215" s="9">
        <v>0</v>
      </c>
      <c r="V215" s="10">
        <v>1.9127542952214998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0.6301277973531001</v>
      </c>
      <c r="AC215" s="9">
        <v>0</v>
      </c>
      <c r="AD215" s="9">
        <v>0</v>
      </c>
      <c r="AE215" s="9">
        <v>0</v>
      </c>
      <c r="AF215" s="10">
        <v>0.8318268840316002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0.7415185788363001</v>
      </c>
      <c r="AM215" s="9">
        <v>0</v>
      </c>
      <c r="AN215" s="9">
        <v>0</v>
      </c>
      <c r="AO215" s="9">
        <v>0</v>
      </c>
      <c r="AP215" s="10">
        <v>0.1754524031925</v>
      </c>
      <c r="AQ215" s="11">
        <v>0</v>
      </c>
      <c r="AR215" s="9">
        <v>0.0697759838709</v>
      </c>
      <c r="AS215" s="9">
        <v>0</v>
      </c>
      <c r="AT215" s="9">
        <v>0</v>
      </c>
      <c r="AU215" s="10">
        <v>0</v>
      </c>
      <c r="AV215" s="11">
        <v>380.0514379975722</v>
      </c>
      <c r="AW215" s="9">
        <v>26.228126961434732</v>
      </c>
      <c r="AX215" s="9">
        <v>0</v>
      </c>
      <c r="AY215" s="9">
        <v>0</v>
      </c>
      <c r="AZ215" s="10">
        <v>373.294361443333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273.3612744321226</v>
      </c>
      <c r="BG215" s="9">
        <v>4.8532766813184</v>
      </c>
      <c r="BH215" s="9">
        <v>0</v>
      </c>
      <c r="BI215" s="9">
        <v>0</v>
      </c>
      <c r="BJ215" s="10">
        <v>73.52604922986359</v>
      </c>
      <c r="BK215" s="17">
        <f t="shared" si="13"/>
        <v>1159.569129210649</v>
      </c>
      <c r="BL215" s="16"/>
      <c r="BM215" s="50"/>
    </row>
    <row r="216" spans="1:65" s="12" customFormat="1" ht="15">
      <c r="A216" s="5"/>
      <c r="B216" s="8" t="s">
        <v>288</v>
      </c>
      <c r="C216" s="11">
        <v>0</v>
      </c>
      <c r="D216" s="9">
        <v>31.143510075645</v>
      </c>
      <c r="E216" s="9">
        <v>0</v>
      </c>
      <c r="F216" s="9">
        <v>0</v>
      </c>
      <c r="G216" s="10">
        <v>0</v>
      </c>
      <c r="H216" s="11">
        <v>273.3449820234372</v>
      </c>
      <c r="I216" s="9">
        <v>136.62220051141716</v>
      </c>
      <c r="J216" s="9">
        <v>5.9420932789998</v>
      </c>
      <c r="K216" s="9">
        <v>271.9601017903547</v>
      </c>
      <c r="L216" s="10">
        <v>208.07377945279535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44.3125643436928</v>
      </c>
      <c r="S216" s="9">
        <v>91.9030659584508</v>
      </c>
      <c r="T216" s="9">
        <v>0</v>
      </c>
      <c r="U216" s="9">
        <v>0</v>
      </c>
      <c r="V216" s="10">
        <v>102.92694601224868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7.838220870964699</v>
      </c>
      <c r="AC216" s="9">
        <v>2.5152482369354</v>
      </c>
      <c r="AD216" s="9">
        <v>0</v>
      </c>
      <c r="AE216" s="9">
        <v>0</v>
      </c>
      <c r="AF216" s="10">
        <v>11.082440921674902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4.7657526616418</v>
      </c>
      <c r="AM216" s="9">
        <v>186.5455511247739</v>
      </c>
      <c r="AN216" s="9">
        <v>0</v>
      </c>
      <c r="AO216" s="9">
        <v>0</v>
      </c>
      <c r="AP216" s="10">
        <v>1.6292578575144998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2147.215384080192</v>
      </c>
      <c r="AW216" s="9">
        <v>786.9222498057811</v>
      </c>
      <c r="AX216" s="9">
        <v>0.1428940898708</v>
      </c>
      <c r="AY216" s="9">
        <v>14.285750088161098</v>
      </c>
      <c r="AZ216" s="10">
        <v>4466.087077874182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998.5475030787192</v>
      </c>
      <c r="BG216" s="9">
        <v>149.9703225764571</v>
      </c>
      <c r="BH216" s="9">
        <v>0.6530145718706</v>
      </c>
      <c r="BI216" s="9">
        <v>0</v>
      </c>
      <c r="BJ216" s="10">
        <v>998.9407267271508</v>
      </c>
      <c r="BK216" s="17">
        <f t="shared" si="13"/>
        <v>10943.370638012928</v>
      </c>
      <c r="BL216" s="16"/>
      <c r="BM216" s="50"/>
    </row>
    <row r="217" spans="1:65" s="12" customFormat="1" ht="15">
      <c r="A217" s="5"/>
      <c r="B217" s="8" t="s">
        <v>289</v>
      </c>
      <c r="C217" s="11">
        <v>0</v>
      </c>
      <c r="D217" s="9">
        <v>31.136542929612897</v>
      </c>
      <c r="E217" s="9">
        <v>0</v>
      </c>
      <c r="F217" s="9">
        <v>0</v>
      </c>
      <c r="G217" s="10">
        <v>0</v>
      </c>
      <c r="H217" s="11">
        <v>48.66540767631009</v>
      </c>
      <c r="I217" s="9">
        <v>12.102850887676201</v>
      </c>
      <c r="J217" s="9">
        <v>0</v>
      </c>
      <c r="K217" s="9">
        <v>0</v>
      </c>
      <c r="L217" s="10">
        <v>207.132987769246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36.494843959015995</v>
      </c>
      <c r="S217" s="9">
        <v>11.064879335418201</v>
      </c>
      <c r="T217" s="9">
        <v>0</v>
      </c>
      <c r="U217" s="9">
        <v>0</v>
      </c>
      <c r="V217" s="10">
        <v>65.8990167045049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4.458580412512501</v>
      </c>
      <c r="AC217" s="9">
        <v>0.0654320916451</v>
      </c>
      <c r="AD217" s="9">
        <v>0</v>
      </c>
      <c r="AE217" s="9">
        <v>0</v>
      </c>
      <c r="AF217" s="10">
        <v>6.925764240191098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4.556363032770201</v>
      </c>
      <c r="AM217" s="9">
        <v>0.23070729712879998</v>
      </c>
      <c r="AN217" s="9">
        <v>0</v>
      </c>
      <c r="AO217" s="9">
        <v>0</v>
      </c>
      <c r="AP217" s="10">
        <v>2.732851898353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849.1194257925067</v>
      </c>
      <c r="AW217" s="9">
        <v>205.77853049505472</v>
      </c>
      <c r="AX217" s="9">
        <v>0</v>
      </c>
      <c r="AY217" s="9">
        <v>0.7551226807096</v>
      </c>
      <c r="AZ217" s="10">
        <v>2478.4709291129025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707.6929857405439</v>
      </c>
      <c r="BG217" s="9">
        <v>63.923366753625395</v>
      </c>
      <c r="BH217" s="9">
        <v>3.441505750774</v>
      </c>
      <c r="BI217" s="9">
        <v>0</v>
      </c>
      <c r="BJ217" s="10">
        <v>891.8721048079177</v>
      </c>
      <c r="BK217" s="17">
        <f t="shared" si="13"/>
        <v>5632.5201993684195</v>
      </c>
      <c r="BL217" s="16"/>
      <c r="BM217" s="50"/>
    </row>
    <row r="218" spans="1:65" s="12" customFormat="1" ht="15">
      <c r="A218" s="5"/>
      <c r="B218" s="8" t="s">
        <v>290</v>
      </c>
      <c r="C218" s="11">
        <v>0</v>
      </c>
      <c r="D218" s="9">
        <v>9.5632636139354</v>
      </c>
      <c r="E218" s="9">
        <v>0</v>
      </c>
      <c r="F218" s="9">
        <v>0</v>
      </c>
      <c r="G218" s="10">
        <v>0</v>
      </c>
      <c r="H218" s="11">
        <v>31.789334675795505</v>
      </c>
      <c r="I218" s="9">
        <v>14.074216250288803</v>
      </c>
      <c r="J218" s="9">
        <v>0.2627552183225</v>
      </c>
      <c r="K218" s="9">
        <v>0</v>
      </c>
      <c r="L218" s="10">
        <v>89.29950638266887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17.2554773806006</v>
      </c>
      <c r="S218" s="9">
        <v>2.5466613641927</v>
      </c>
      <c r="T218" s="9">
        <v>0</v>
      </c>
      <c r="U218" s="9">
        <v>0</v>
      </c>
      <c r="V218" s="10">
        <v>27.0404340526377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9.492828587383398</v>
      </c>
      <c r="AC218" s="9">
        <v>0.2051842299352</v>
      </c>
      <c r="AD218" s="9">
        <v>0</v>
      </c>
      <c r="AE218" s="9">
        <v>0</v>
      </c>
      <c r="AF218" s="10">
        <v>5.6581219424818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19.455243578348803</v>
      </c>
      <c r="AM218" s="9">
        <v>0.2701589765479</v>
      </c>
      <c r="AN218" s="9">
        <v>0</v>
      </c>
      <c r="AO218" s="9">
        <v>0</v>
      </c>
      <c r="AP218" s="10">
        <v>4.3579558194814</v>
      </c>
      <c r="AQ218" s="11">
        <v>0</v>
      </c>
      <c r="AR218" s="9">
        <v>12.113096516741898</v>
      </c>
      <c r="AS218" s="9">
        <v>0</v>
      </c>
      <c r="AT218" s="9">
        <v>0</v>
      </c>
      <c r="AU218" s="10">
        <v>0</v>
      </c>
      <c r="AV218" s="11">
        <v>880.1315300055396</v>
      </c>
      <c r="AW218" s="9">
        <v>239.9797826663972</v>
      </c>
      <c r="AX218" s="9">
        <v>3.840386545450899</v>
      </c>
      <c r="AY218" s="9">
        <v>0</v>
      </c>
      <c r="AZ218" s="10">
        <v>1149.4183419003725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710.7525189247297</v>
      </c>
      <c r="BG218" s="9">
        <v>51.9054751399822</v>
      </c>
      <c r="BH218" s="9">
        <v>3.5347255078705992</v>
      </c>
      <c r="BI218" s="9">
        <v>0</v>
      </c>
      <c r="BJ218" s="10">
        <v>332.3878378278934</v>
      </c>
      <c r="BK218" s="17">
        <f t="shared" si="13"/>
        <v>3615.3348371075986</v>
      </c>
      <c r="BL218" s="16"/>
      <c r="BM218" s="50"/>
    </row>
    <row r="219" spans="1:65" s="12" customFormat="1" ht="15">
      <c r="A219" s="5"/>
      <c r="B219" s="8" t="s">
        <v>291</v>
      </c>
      <c r="C219" s="11">
        <v>0</v>
      </c>
      <c r="D219" s="9">
        <v>9.5298</v>
      </c>
      <c r="E219" s="9">
        <v>0</v>
      </c>
      <c r="F219" s="9">
        <v>0</v>
      </c>
      <c r="G219" s="10">
        <v>0</v>
      </c>
      <c r="H219" s="11">
        <v>0.3790604046115</v>
      </c>
      <c r="I219" s="9">
        <v>4.764901282096701</v>
      </c>
      <c r="J219" s="9">
        <v>0</v>
      </c>
      <c r="K219" s="9">
        <v>0</v>
      </c>
      <c r="L219" s="10">
        <v>0.2532871150961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0.3065938872884</v>
      </c>
      <c r="S219" s="9">
        <v>0.0956686344193</v>
      </c>
      <c r="T219" s="9">
        <v>0</v>
      </c>
      <c r="U219" s="9">
        <v>0</v>
      </c>
      <c r="V219" s="10">
        <v>0.10361232080539999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0.0066558393547000005</v>
      </c>
      <c r="AC219" s="9">
        <v>0</v>
      </c>
      <c r="AD219" s="9">
        <v>0</v>
      </c>
      <c r="AE219" s="9">
        <v>0</v>
      </c>
      <c r="AF219" s="10">
        <v>0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0.0028169166772999995</v>
      </c>
      <c r="AM219" s="9">
        <v>0</v>
      </c>
      <c r="AN219" s="9">
        <v>0</v>
      </c>
      <c r="AO219" s="9">
        <v>0</v>
      </c>
      <c r="AP219" s="10">
        <v>0</v>
      </c>
      <c r="AQ219" s="11">
        <v>0</v>
      </c>
      <c r="AR219" s="9">
        <v>4.7541709677419</v>
      </c>
      <c r="AS219" s="9">
        <v>0</v>
      </c>
      <c r="AT219" s="9">
        <v>0</v>
      </c>
      <c r="AU219" s="10">
        <v>0</v>
      </c>
      <c r="AV219" s="11">
        <v>0.9792778662793999</v>
      </c>
      <c r="AW219" s="9">
        <v>0.26810620091083937</v>
      </c>
      <c r="AX219" s="9">
        <v>0</v>
      </c>
      <c r="AY219" s="9">
        <v>0</v>
      </c>
      <c r="AZ219" s="10">
        <v>0.5485838362551001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0.4125957999574</v>
      </c>
      <c r="BG219" s="9">
        <v>0.0520036947418</v>
      </c>
      <c r="BH219" s="9">
        <v>0</v>
      </c>
      <c r="BI219" s="9">
        <v>0</v>
      </c>
      <c r="BJ219" s="10">
        <v>0.31657430306240003</v>
      </c>
      <c r="BK219" s="17">
        <f t="shared" si="13"/>
        <v>22.773709069298242</v>
      </c>
      <c r="BL219" s="16"/>
      <c r="BM219" s="50"/>
    </row>
    <row r="220" spans="1:65" s="12" customFormat="1" ht="15">
      <c r="A220" s="5"/>
      <c r="B220" s="8" t="s">
        <v>292</v>
      </c>
      <c r="C220" s="11">
        <v>0</v>
      </c>
      <c r="D220" s="9">
        <v>1.7831692179032002</v>
      </c>
      <c r="E220" s="9">
        <v>0</v>
      </c>
      <c r="F220" s="9">
        <v>0</v>
      </c>
      <c r="G220" s="10">
        <v>0</v>
      </c>
      <c r="H220" s="11">
        <v>8.4528767368986</v>
      </c>
      <c r="I220" s="9">
        <v>18.340871224386202</v>
      </c>
      <c r="J220" s="9">
        <v>5.2756011118064</v>
      </c>
      <c r="K220" s="9">
        <v>0</v>
      </c>
      <c r="L220" s="10">
        <v>20.2041463226091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5.7533146702516005</v>
      </c>
      <c r="S220" s="9">
        <v>4.8891492712255</v>
      </c>
      <c r="T220" s="9">
        <v>4.3727528367096</v>
      </c>
      <c r="U220" s="9">
        <v>0</v>
      </c>
      <c r="V220" s="10">
        <v>8.336564216512098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6.867928680319601</v>
      </c>
      <c r="AC220" s="9">
        <v>0.1849594796129</v>
      </c>
      <c r="AD220" s="9">
        <v>0</v>
      </c>
      <c r="AE220" s="9">
        <v>0</v>
      </c>
      <c r="AF220" s="10">
        <v>8.933358358708599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13.002948768899099</v>
      </c>
      <c r="AM220" s="9">
        <v>0.4513652387095</v>
      </c>
      <c r="AN220" s="9">
        <v>0</v>
      </c>
      <c r="AO220" s="9">
        <v>0</v>
      </c>
      <c r="AP220" s="10">
        <v>2.9247183668694996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546.8065856195113</v>
      </c>
      <c r="AW220" s="9">
        <v>249.81011231861817</v>
      </c>
      <c r="AX220" s="9">
        <v>0.631552842129</v>
      </c>
      <c r="AY220" s="9">
        <v>0.5444576657741</v>
      </c>
      <c r="AZ220" s="10">
        <v>711.2208956787134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400.044795997138</v>
      </c>
      <c r="BG220" s="9">
        <v>59.51892226141099</v>
      </c>
      <c r="BH220" s="9">
        <v>3.0931975123548</v>
      </c>
      <c r="BI220" s="9">
        <v>0</v>
      </c>
      <c r="BJ220" s="10">
        <v>207.54292313488054</v>
      </c>
      <c r="BK220" s="17">
        <f t="shared" si="13"/>
        <v>2288.987167531952</v>
      </c>
      <c r="BL220" s="16"/>
      <c r="BM220" s="50"/>
    </row>
    <row r="221" spans="1:65" s="12" customFormat="1" ht="15">
      <c r="A221" s="5"/>
      <c r="B221" s="8" t="s">
        <v>293</v>
      </c>
      <c r="C221" s="11">
        <v>0</v>
      </c>
      <c r="D221" s="9">
        <v>1.3665797416451</v>
      </c>
      <c r="E221" s="9">
        <v>0</v>
      </c>
      <c r="F221" s="9">
        <v>0</v>
      </c>
      <c r="G221" s="10">
        <v>0</v>
      </c>
      <c r="H221" s="11">
        <v>0.9406199774479003</v>
      </c>
      <c r="I221" s="9">
        <v>0.077274466161</v>
      </c>
      <c r="J221" s="9">
        <v>0</v>
      </c>
      <c r="K221" s="9">
        <v>0</v>
      </c>
      <c r="L221" s="10">
        <v>2.8854757940610996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0.4003695462852</v>
      </c>
      <c r="S221" s="9">
        <v>0.048927414064199995</v>
      </c>
      <c r="T221" s="9">
        <v>0</v>
      </c>
      <c r="U221" s="9">
        <v>0</v>
      </c>
      <c r="V221" s="10">
        <v>0.5866084344482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0.1027184974511</v>
      </c>
      <c r="AC221" s="9">
        <v>0</v>
      </c>
      <c r="AD221" s="9">
        <v>0</v>
      </c>
      <c r="AE221" s="9">
        <v>0</v>
      </c>
      <c r="AF221" s="10">
        <v>0.10316358606440001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0.11905872938550001</v>
      </c>
      <c r="AM221" s="9">
        <v>0.0007438545483</v>
      </c>
      <c r="AN221" s="9">
        <v>0</v>
      </c>
      <c r="AO221" s="9">
        <v>0</v>
      </c>
      <c r="AP221" s="10">
        <v>0.0681232907413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21.188013222163097</v>
      </c>
      <c r="AW221" s="9">
        <v>8.274638558395278</v>
      </c>
      <c r="AX221" s="9">
        <v>0</v>
      </c>
      <c r="AY221" s="9">
        <v>0</v>
      </c>
      <c r="AZ221" s="10">
        <v>44.3980927525469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8.2469512376951</v>
      </c>
      <c r="BG221" s="9">
        <v>0.4073951617411001</v>
      </c>
      <c r="BH221" s="9">
        <v>0</v>
      </c>
      <c r="BI221" s="9">
        <v>0</v>
      </c>
      <c r="BJ221" s="10">
        <v>8.955027243993001</v>
      </c>
      <c r="BK221" s="17">
        <f t="shared" si="13"/>
        <v>98.16978150883779</v>
      </c>
      <c r="BL221" s="16"/>
      <c r="BM221" s="50"/>
    </row>
    <row r="222" spans="1:65" s="12" customFormat="1" ht="15">
      <c r="A222" s="5"/>
      <c r="B222" s="8" t="s">
        <v>294</v>
      </c>
      <c r="C222" s="11">
        <v>0</v>
      </c>
      <c r="D222" s="9">
        <v>0.5597391206129</v>
      </c>
      <c r="E222" s="9">
        <v>0</v>
      </c>
      <c r="F222" s="9">
        <v>0</v>
      </c>
      <c r="G222" s="10">
        <v>0</v>
      </c>
      <c r="H222" s="11">
        <v>0.1442697145149</v>
      </c>
      <c r="I222" s="9">
        <v>0</v>
      </c>
      <c r="J222" s="9">
        <v>0</v>
      </c>
      <c r="K222" s="9">
        <v>0</v>
      </c>
      <c r="L222" s="10">
        <v>5.059564422126901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0.0011817631612000001</v>
      </c>
      <c r="S222" s="9">
        <v>0</v>
      </c>
      <c r="T222" s="9">
        <v>0</v>
      </c>
      <c r="U222" s="9">
        <v>0</v>
      </c>
      <c r="V222" s="10">
        <v>0.1561321951289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0.012249661193500001</v>
      </c>
      <c r="AC222" s="9">
        <v>0</v>
      </c>
      <c r="AD222" s="9">
        <v>0</v>
      </c>
      <c r="AE222" s="9">
        <v>0</v>
      </c>
      <c r="AF222" s="10">
        <v>0.041672694677300004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</v>
      </c>
      <c r="AM222" s="9">
        <v>0</v>
      </c>
      <c r="AN222" s="9">
        <v>0</v>
      </c>
      <c r="AO222" s="9">
        <v>0</v>
      </c>
      <c r="AP222" s="10">
        <v>0.0289008848063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3.197051184664245</v>
      </c>
      <c r="AW222" s="9">
        <v>0</v>
      </c>
      <c r="AX222" s="9">
        <v>0</v>
      </c>
      <c r="AY222" s="9">
        <v>0</v>
      </c>
      <c r="AZ222" s="10">
        <v>83.4614943117757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0.0438255027092</v>
      </c>
      <c r="BG222" s="9">
        <v>0</v>
      </c>
      <c r="BH222" s="9">
        <v>0</v>
      </c>
      <c r="BI222" s="9">
        <v>0</v>
      </c>
      <c r="BJ222" s="10">
        <v>1.6132584590310002</v>
      </c>
      <c r="BK222" s="17">
        <f t="shared" si="13"/>
        <v>94.31933991440204</v>
      </c>
      <c r="BL222" s="16"/>
      <c r="BM222" s="50"/>
    </row>
    <row r="223" spans="1:65" s="12" customFormat="1" ht="15">
      <c r="A223" s="5"/>
      <c r="B223" s="8" t="s">
        <v>295</v>
      </c>
      <c r="C223" s="11">
        <v>0</v>
      </c>
      <c r="D223" s="9">
        <v>1.1201720904838</v>
      </c>
      <c r="E223" s="9">
        <v>0</v>
      </c>
      <c r="F223" s="9">
        <v>0</v>
      </c>
      <c r="G223" s="10">
        <v>0</v>
      </c>
      <c r="H223" s="11">
        <v>0.5217596830286001</v>
      </c>
      <c r="I223" s="9">
        <v>0.0004625630967</v>
      </c>
      <c r="J223" s="9">
        <v>0</v>
      </c>
      <c r="K223" s="9">
        <v>0</v>
      </c>
      <c r="L223" s="10">
        <v>2.6232491596109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0.4706977568335</v>
      </c>
      <c r="S223" s="9">
        <v>0</v>
      </c>
      <c r="T223" s="9">
        <v>0</v>
      </c>
      <c r="U223" s="9">
        <v>0</v>
      </c>
      <c r="V223" s="10">
        <v>0.3885828215785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0.0013857862901999998</v>
      </c>
      <c r="AC223" s="9">
        <v>0</v>
      </c>
      <c r="AD223" s="9">
        <v>0</v>
      </c>
      <c r="AE223" s="9">
        <v>0</v>
      </c>
      <c r="AF223" s="10">
        <v>0.0325534309354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0.010736061290000001</v>
      </c>
      <c r="AM223" s="9">
        <v>0</v>
      </c>
      <c r="AN223" s="9">
        <v>0</v>
      </c>
      <c r="AO223" s="9">
        <v>0</v>
      </c>
      <c r="AP223" s="10">
        <v>0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6.080443438919399</v>
      </c>
      <c r="AW223" s="9">
        <v>0.11938595260109361</v>
      </c>
      <c r="AX223" s="9">
        <v>0</v>
      </c>
      <c r="AY223" s="9">
        <v>0</v>
      </c>
      <c r="AZ223" s="10">
        <v>12.725141066752402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6.065623223838201</v>
      </c>
      <c r="BG223" s="9">
        <v>0.27973996909619997</v>
      </c>
      <c r="BH223" s="9">
        <v>0</v>
      </c>
      <c r="BI223" s="9">
        <v>0</v>
      </c>
      <c r="BJ223" s="10">
        <v>5.230092793104801</v>
      </c>
      <c r="BK223" s="17">
        <f t="shared" si="13"/>
        <v>35.6700257974597</v>
      </c>
      <c r="BL223" s="16"/>
      <c r="BM223" s="50"/>
    </row>
    <row r="224" spans="1:65" s="12" customFormat="1" ht="15">
      <c r="A224" s="5"/>
      <c r="B224" s="8" t="s">
        <v>296</v>
      </c>
      <c r="C224" s="11">
        <v>0</v>
      </c>
      <c r="D224" s="9">
        <v>1.477525434129</v>
      </c>
      <c r="E224" s="9">
        <v>0</v>
      </c>
      <c r="F224" s="9">
        <v>0</v>
      </c>
      <c r="G224" s="10">
        <v>0</v>
      </c>
      <c r="H224" s="11">
        <v>15.602444013540598</v>
      </c>
      <c r="I224" s="9">
        <v>2.3115154327086</v>
      </c>
      <c r="J224" s="9">
        <v>0</v>
      </c>
      <c r="K224" s="9">
        <v>0</v>
      </c>
      <c r="L224" s="10">
        <v>55.08794829557279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9.060450930248999</v>
      </c>
      <c r="S224" s="9">
        <v>0.048025350451300006</v>
      </c>
      <c r="T224" s="9">
        <v>0</v>
      </c>
      <c r="U224" s="9">
        <v>0</v>
      </c>
      <c r="V224" s="10">
        <v>15.4565838386712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0.4206449436114</v>
      </c>
      <c r="AC224" s="9">
        <v>0.1159206175161</v>
      </c>
      <c r="AD224" s="9">
        <v>0</v>
      </c>
      <c r="AE224" s="9">
        <v>0</v>
      </c>
      <c r="AF224" s="10">
        <v>5.378983449676199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0.4805949824499001</v>
      </c>
      <c r="AM224" s="9">
        <v>0</v>
      </c>
      <c r="AN224" s="9">
        <v>0</v>
      </c>
      <c r="AO224" s="9">
        <v>0</v>
      </c>
      <c r="AP224" s="10">
        <v>0.2480899821606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170.34497670640147</v>
      </c>
      <c r="AW224" s="9">
        <v>85.5951892183349</v>
      </c>
      <c r="AX224" s="9">
        <v>0.001142947387</v>
      </c>
      <c r="AY224" s="9">
        <v>8.480290023257998</v>
      </c>
      <c r="AZ224" s="10">
        <v>587.1006619179866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91.2689374425175</v>
      </c>
      <c r="BG224" s="9">
        <v>13.252213097672701</v>
      </c>
      <c r="BH224" s="9">
        <v>0</v>
      </c>
      <c r="BI224" s="9">
        <v>0</v>
      </c>
      <c r="BJ224" s="10">
        <v>130.7045311571444</v>
      </c>
      <c r="BK224" s="17">
        <f t="shared" si="13"/>
        <v>1192.4366697814392</v>
      </c>
      <c r="BL224" s="16"/>
      <c r="BM224" s="50"/>
    </row>
    <row r="225" spans="1:65" s="12" customFormat="1" ht="15">
      <c r="A225" s="5"/>
      <c r="B225" s="8" t="s">
        <v>297</v>
      </c>
      <c r="C225" s="11">
        <v>0</v>
      </c>
      <c r="D225" s="9">
        <v>1.440935447387</v>
      </c>
      <c r="E225" s="9">
        <v>0</v>
      </c>
      <c r="F225" s="9">
        <v>0</v>
      </c>
      <c r="G225" s="10">
        <v>0</v>
      </c>
      <c r="H225" s="11">
        <v>19.5157973172144</v>
      </c>
      <c r="I225" s="9">
        <v>26.273851722450104</v>
      </c>
      <c r="J225" s="9">
        <v>0</v>
      </c>
      <c r="K225" s="9">
        <v>0</v>
      </c>
      <c r="L225" s="10">
        <v>43.771518672927094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15.057102642921597</v>
      </c>
      <c r="S225" s="9">
        <v>1.1958698968061</v>
      </c>
      <c r="T225" s="9">
        <v>0.053139970322499994</v>
      </c>
      <c r="U225" s="9">
        <v>0</v>
      </c>
      <c r="V225" s="10">
        <v>16.430841633120902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4.2283078798994</v>
      </c>
      <c r="AC225" s="9">
        <v>0.0061834789354</v>
      </c>
      <c r="AD225" s="9">
        <v>0</v>
      </c>
      <c r="AE225" s="9">
        <v>0</v>
      </c>
      <c r="AF225" s="10">
        <v>2.4022863826109004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6.3794360259624</v>
      </c>
      <c r="AM225" s="9">
        <v>0.041214118644800006</v>
      </c>
      <c r="AN225" s="9">
        <v>0</v>
      </c>
      <c r="AO225" s="9">
        <v>0</v>
      </c>
      <c r="AP225" s="10">
        <v>2.6392341614492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481.9812612908473</v>
      </c>
      <c r="AW225" s="9">
        <v>109.9692314873337</v>
      </c>
      <c r="AX225" s="9">
        <v>8.7532299314193</v>
      </c>
      <c r="AY225" s="9">
        <v>0</v>
      </c>
      <c r="AZ225" s="10">
        <v>770.7600925356708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397.78767741149005</v>
      </c>
      <c r="BG225" s="9">
        <v>17.184367037308</v>
      </c>
      <c r="BH225" s="9">
        <v>0</v>
      </c>
      <c r="BI225" s="9">
        <v>0</v>
      </c>
      <c r="BJ225" s="10">
        <v>291.83424129587513</v>
      </c>
      <c r="BK225" s="17">
        <f t="shared" si="13"/>
        <v>2217.705820340596</v>
      </c>
      <c r="BL225" s="16"/>
      <c r="BM225" s="50"/>
    </row>
    <row r="226" spans="1:65" s="12" customFormat="1" ht="15">
      <c r="A226" s="5"/>
      <c r="B226" s="8" t="s">
        <v>298</v>
      </c>
      <c r="C226" s="11">
        <v>0</v>
      </c>
      <c r="D226" s="9">
        <v>0.5557347756451001</v>
      </c>
      <c r="E226" s="9">
        <v>0</v>
      </c>
      <c r="F226" s="9">
        <v>0</v>
      </c>
      <c r="G226" s="10">
        <v>0</v>
      </c>
      <c r="H226" s="11">
        <v>0.27632172851359993</v>
      </c>
      <c r="I226" s="9">
        <v>0.0255612171286</v>
      </c>
      <c r="J226" s="9">
        <v>0</v>
      </c>
      <c r="K226" s="9">
        <v>0</v>
      </c>
      <c r="L226" s="10">
        <v>4.8273254941911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0.1673526367393</v>
      </c>
      <c r="S226" s="9">
        <v>0.3519527363225</v>
      </c>
      <c r="T226" s="9">
        <v>0</v>
      </c>
      <c r="U226" s="9">
        <v>0</v>
      </c>
      <c r="V226" s="10">
        <v>0.42792250783699987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0.0221503566124</v>
      </c>
      <c r="AC226" s="9">
        <v>0</v>
      </c>
      <c r="AD226" s="9">
        <v>0</v>
      </c>
      <c r="AE226" s="9">
        <v>0</v>
      </c>
      <c r="AF226" s="10">
        <v>0.018700446548200002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0.0391914377413</v>
      </c>
      <c r="AM226" s="9">
        <v>0</v>
      </c>
      <c r="AN226" s="9">
        <v>0</v>
      </c>
      <c r="AO226" s="9">
        <v>0</v>
      </c>
      <c r="AP226" s="10">
        <v>0.0295665146773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4.254928949032801</v>
      </c>
      <c r="AW226" s="9">
        <v>0.4253613373658245</v>
      </c>
      <c r="AX226" s="9">
        <v>0</v>
      </c>
      <c r="AY226" s="9">
        <v>0</v>
      </c>
      <c r="AZ226" s="10">
        <v>18.5880502258784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3.5056886946072003</v>
      </c>
      <c r="BG226" s="9">
        <v>0.19072244745130001</v>
      </c>
      <c r="BH226" s="9">
        <v>0</v>
      </c>
      <c r="BI226" s="9">
        <v>0</v>
      </c>
      <c r="BJ226" s="10">
        <v>5.35840901914</v>
      </c>
      <c r="BK226" s="17">
        <f t="shared" si="13"/>
        <v>39.06494052543192</v>
      </c>
      <c r="BL226" s="16"/>
      <c r="BM226" s="50"/>
    </row>
    <row r="227" spans="1:65" s="12" customFormat="1" ht="15">
      <c r="A227" s="5"/>
      <c r="B227" s="8" t="s">
        <v>299</v>
      </c>
      <c r="C227" s="11">
        <v>0</v>
      </c>
      <c r="D227" s="9">
        <v>25.242317590677402</v>
      </c>
      <c r="E227" s="9">
        <v>0</v>
      </c>
      <c r="F227" s="9">
        <v>0</v>
      </c>
      <c r="G227" s="10">
        <v>0</v>
      </c>
      <c r="H227" s="11">
        <v>37.385931156733</v>
      </c>
      <c r="I227" s="9">
        <v>5.653302730837701</v>
      </c>
      <c r="J227" s="9">
        <v>0.044082097064499996</v>
      </c>
      <c r="K227" s="9">
        <v>0</v>
      </c>
      <c r="L227" s="10">
        <v>45.819819287605696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21.834552556602798</v>
      </c>
      <c r="S227" s="9">
        <v>0.5238173495803</v>
      </c>
      <c r="T227" s="9">
        <v>0</v>
      </c>
      <c r="U227" s="9">
        <v>0</v>
      </c>
      <c r="V227" s="10">
        <v>18.699546144123406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4.9649223152888995</v>
      </c>
      <c r="AC227" s="9">
        <v>0.1911305646773</v>
      </c>
      <c r="AD227" s="9">
        <v>0</v>
      </c>
      <c r="AE227" s="9">
        <v>0</v>
      </c>
      <c r="AF227" s="10">
        <v>5.840686592934501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0.8010283175466001</v>
      </c>
      <c r="AM227" s="9">
        <v>0</v>
      </c>
      <c r="AN227" s="9">
        <v>0</v>
      </c>
      <c r="AO227" s="9">
        <v>0</v>
      </c>
      <c r="AP227" s="10">
        <v>0.35980953367639995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421.3857922022265</v>
      </c>
      <c r="AW227" s="9">
        <v>95.17313859110264</v>
      </c>
      <c r="AX227" s="9">
        <v>0.0760773226773</v>
      </c>
      <c r="AY227" s="9">
        <v>0</v>
      </c>
      <c r="AZ227" s="10">
        <v>412.90798375620767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246.28370078333623</v>
      </c>
      <c r="BG227" s="9">
        <v>16.1262578898953</v>
      </c>
      <c r="BH227" s="9">
        <v>0</v>
      </c>
      <c r="BI227" s="9">
        <v>0</v>
      </c>
      <c r="BJ227" s="10">
        <v>188.08445115379342</v>
      </c>
      <c r="BK227" s="17">
        <f t="shared" si="13"/>
        <v>1547.3983479365875</v>
      </c>
      <c r="BL227" s="16"/>
      <c r="BM227" s="50"/>
    </row>
    <row r="228" spans="1:65" s="12" customFormat="1" ht="15">
      <c r="A228" s="5"/>
      <c r="B228" s="8" t="s">
        <v>300</v>
      </c>
      <c r="C228" s="11">
        <v>0</v>
      </c>
      <c r="D228" s="9">
        <v>12.970328766290299</v>
      </c>
      <c r="E228" s="9">
        <v>0</v>
      </c>
      <c r="F228" s="9">
        <v>0</v>
      </c>
      <c r="G228" s="10">
        <v>0</v>
      </c>
      <c r="H228" s="11">
        <v>23.431124078119197</v>
      </c>
      <c r="I228" s="9">
        <v>2.3129090059667</v>
      </c>
      <c r="J228" s="9">
        <v>0</v>
      </c>
      <c r="K228" s="9">
        <v>0</v>
      </c>
      <c r="L228" s="10">
        <v>89.99815583260313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22.958349612923698</v>
      </c>
      <c r="S228" s="9">
        <v>8.2740939929675</v>
      </c>
      <c r="T228" s="9">
        <v>0</v>
      </c>
      <c r="U228" s="9">
        <v>0</v>
      </c>
      <c r="V228" s="10">
        <v>34.6324962497329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2.3120010831909004</v>
      </c>
      <c r="AC228" s="9">
        <v>0</v>
      </c>
      <c r="AD228" s="9">
        <v>0</v>
      </c>
      <c r="AE228" s="9">
        <v>0</v>
      </c>
      <c r="AF228" s="10">
        <v>7.890173930289201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3.3776641747390004</v>
      </c>
      <c r="AM228" s="9">
        <v>0.151631451516</v>
      </c>
      <c r="AN228" s="9">
        <v>0</v>
      </c>
      <c r="AO228" s="9">
        <v>0</v>
      </c>
      <c r="AP228" s="10">
        <v>1.4995555254503996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428.6894605105644</v>
      </c>
      <c r="AW228" s="9">
        <v>52.419749609811376</v>
      </c>
      <c r="AX228" s="9">
        <v>0.3437930450322</v>
      </c>
      <c r="AY228" s="9">
        <v>0</v>
      </c>
      <c r="AZ228" s="10">
        <v>1036.9315492502787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501.0015051793564</v>
      </c>
      <c r="BG228" s="9">
        <v>13.301793418150702</v>
      </c>
      <c r="BH228" s="9">
        <v>0</v>
      </c>
      <c r="BI228" s="9">
        <v>0</v>
      </c>
      <c r="BJ228" s="10">
        <v>536.3588629375037</v>
      </c>
      <c r="BK228" s="17">
        <f t="shared" si="13"/>
        <v>2778.855197654486</v>
      </c>
      <c r="BL228" s="16"/>
      <c r="BM228" s="57"/>
    </row>
    <row r="229" spans="1:65" s="12" customFormat="1" ht="15">
      <c r="A229" s="5"/>
      <c r="B229" s="8" t="s">
        <v>301</v>
      </c>
      <c r="C229" s="11">
        <v>0</v>
      </c>
      <c r="D229" s="9">
        <v>0.054915106935400006</v>
      </c>
      <c r="E229" s="9">
        <v>0</v>
      </c>
      <c r="F229" s="9">
        <v>0</v>
      </c>
      <c r="G229" s="10">
        <v>0</v>
      </c>
      <c r="H229" s="11">
        <v>0.2188971156754</v>
      </c>
      <c r="I229" s="9">
        <v>0.0010621800645</v>
      </c>
      <c r="J229" s="9">
        <v>0</v>
      </c>
      <c r="K229" s="9">
        <v>0</v>
      </c>
      <c r="L229" s="10">
        <v>0.8996669297723999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0.12877793306200003</v>
      </c>
      <c r="S229" s="9">
        <v>0</v>
      </c>
      <c r="T229" s="9">
        <v>0</v>
      </c>
      <c r="U229" s="9">
        <v>0</v>
      </c>
      <c r="V229" s="10">
        <v>0.1217041599989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</v>
      </c>
      <c r="AC229" s="9">
        <v>0</v>
      </c>
      <c r="AD229" s="9">
        <v>0</v>
      </c>
      <c r="AE229" s="9">
        <v>0</v>
      </c>
      <c r="AF229" s="10">
        <v>0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0.003739301387</v>
      </c>
      <c r="AM229" s="9">
        <v>0</v>
      </c>
      <c r="AN229" s="9">
        <v>0</v>
      </c>
      <c r="AO229" s="9">
        <v>0</v>
      </c>
      <c r="AP229" s="10">
        <v>0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0.7399300417042</v>
      </c>
      <c r="AW229" s="9">
        <v>0.1665409100022772</v>
      </c>
      <c r="AX229" s="9">
        <v>0</v>
      </c>
      <c r="AY229" s="9">
        <v>0</v>
      </c>
      <c r="AZ229" s="10">
        <v>1.3792923682225002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0.3179360584766001</v>
      </c>
      <c r="BG229" s="9">
        <v>0.0807712315161</v>
      </c>
      <c r="BH229" s="9">
        <v>0</v>
      </c>
      <c r="BI229" s="9">
        <v>0</v>
      </c>
      <c r="BJ229" s="10">
        <v>0.20675730409500004</v>
      </c>
      <c r="BK229" s="17">
        <f t="shared" si="13"/>
        <v>4.319990640912278</v>
      </c>
      <c r="BL229" s="16"/>
      <c r="BM229" s="50"/>
    </row>
    <row r="230" spans="1:65" s="21" customFormat="1" ht="15">
      <c r="A230" s="5"/>
      <c r="B230" s="15" t="s">
        <v>14</v>
      </c>
      <c r="C230" s="20">
        <f aca="true" t="shared" si="14" ref="C230:AH230">SUM(C204:C229)</f>
        <v>0</v>
      </c>
      <c r="D230" s="18">
        <f t="shared" si="14"/>
        <v>161.6755081985474</v>
      </c>
      <c r="E230" s="18">
        <f t="shared" si="14"/>
        <v>0</v>
      </c>
      <c r="F230" s="18">
        <f t="shared" si="14"/>
        <v>0</v>
      </c>
      <c r="G230" s="19">
        <f t="shared" si="14"/>
        <v>0</v>
      </c>
      <c r="H230" s="20">
        <f t="shared" si="14"/>
        <v>549.9425065382561</v>
      </c>
      <c r="I230" s="18">
        <f t="shared" si="14"/>
        <v>275.9270610457594</v>
      </c>
      <c r="J230" s="18">
        <f t="shared" si="14"/>
        <v>16.3886179899996</v>
      </c>
      <c r="K230" s="18">
        <f t="shared" si="14"/>
        <v>273.6000260708708</v>
      </c>
      <c r="L230" s="19">
        <f t="shared" si="14"/>
        <v>895.8856454269861</v>
      </c>
      <c r="M230" s="20">
        <f t="shared" si="14"/>
        <v>0</v>
      </c>
      <c r="N230" s="18">
        <f t="shared" si="14"/>
        <v>0</v>
      </c>
      <c r="O230" s="18">
        <f t="shared" si="14"/>
        <v>0</v>
      </c>
      <c r="P230" s="18">
        <f t="shared" si="14"/>
        <v>0</v>
      </c>
      <c r="Q230" s="19">
        <f t="shared" si="14"/>
        <v>0</v>
      </c>
      <c r="R230" s="20">
        <f t="shared" si="14"/>
        <v>204.75394320345498</v>
      </c>
      <c r="S230" s="18">
        <f t="shared" si="14"/>
        <v>132.5236832655746</v>
      </c>
      <c r="T230" s="18">
        <f t="shared" si="14"/>
        <v>5.1911918392900995</v>
      </c>
      <c r="U230" s="18">
        <f t="shared" si="14"/>
        <v>0</v>
      </c>
      <c r="V230" s="19">
        <f t="shared" si="14"/>
        <v>332.21147778999676</v>
      </c>
      <c r="W230" s="20">
        <f t="shared" si="14"/>
        <v>0</v>
      </c>
      <c r="X230" s="18">
        <f t="shared" si="14"/>
        <v>0</v>
      </c>
      <c r="Y230" s="18">
        <f t="shared" si="14"/>
        <v>0</v>
      </c>
      <c r="Z230" s="18">
        <f t="shared" si="14"/>
        <v>0</v>
      </c>
      <c r="AA230" s="19">
        <f t="shared" si="14"/>
        <v>0</v>
      </c>
      <c r="AB230" s="20">
        <f t="shared" si="14"/>
        <v>56.59939878425409</v>
      </c>
      <c r="AC230" s="18">
        <f t="shared" si="14"/>
        <v>4.225610707450599</v>
      </c>
      <c r="AD230" s="18">
        <f t="shared" si="14"/>
        <v>0.0129874019354</v>
      </c>
      <c r="AE230" s="18">
        <f t="shared" si="14"/>
        <v>0</v>
      </c>
      <c r="AF230" s="19">
        <f t="shared" si="14"/>
        <v>67.6225141531419</v>
      </c>
      <c r="AG230" s="20">
        <f t="shared" si="14"/>
        <v>0</v>
      </c>
      <c r="AH230" s="18">
        <f t="shared" si="14"/>
        <v>0</v>
      </c>
      <c r="AI230" s="18">
        <f aca="true" t="shared" si="15" ref="AI230:BK230">SUM(AI204:AI229)</f>
        <v>0</v>
      </c>
      <c r="AJ230" s="18">
        <f t="shared" si="15"/>
        <v>0</v>
      </c>
      <c r="AK230" s="19">
        <f t="shared" si="15"/>
        <v>0</v>
      </c>
      <c r="AL230" s="20">
        <f t="shared" si="15"/>
        <v>64.4571761842755</v>
      </c>
      <c r="AM230" s="18">
        <f t="shared" si="15"/>
        <v>204.667947785643</v>
      </c>
      <c r="AN230" s="18">
        <f t="shared" si="15"/>
        <v>0</v>
      </c>
      <c r="AO230" s="18">
        <f t="shared" si="15"/>
        <v>0</v>
      </c>
      <c r="AP230" s="19">
        <f t="shared" si="15"/>
        <v>19.592054310142498</v>
      </c>
      <c r="AQ230" s="20">
        <f t="shared" si="15"/>
        <v>0</v>
      </c>
      <c r="AR230" s="18">
        <f t="shared" si="15"/>
        <v>16.937043468354698</v>
      </c>
      <c r="AS230" s="18">
        <f t="shared" si="15"/>
        <v>0</v>
      </c>
      <c r="AT230" s="18">
        <f t="shared" si="15"/>
        <v>0</v>
      </c>
      <c r="AU230" s="19">
        <f t="shared" si="15"/>
        <v>0</v>
      </c>
      <c r="AV230" s="20">
        <f t="shared" si="15"/>
        <v>7861.671262256739</v>
      </c>
      <c r="AW230" s="18">
        <f t="shared" si="15"/>
        <v>2432.744751358842</v>
      </c>
      <c r="AX230" s="18">
        <f t="shared" si="15"/>
        <v>13.878130722998499</v>
      </c>
      <c r="AY230" s="18">
        <f t="shared" si="15"/>
        <v>71.14653988709618</v>
      </c>
      <c r="AZ230" s="19">
        <f t="shared" si="15"/>
        <v>14278.297843722543</v>
      </c>
      <c r="BA230" s="20">
        <f t="shared" si="15"/>
        <v>0</v>
      </c>
      <c r="BB230" s="18">
        <f t="shared" si="15"/>
        <v>0</v>
      </c>
      <c r="BC230" s="18">
        <f t="shared" si="15"/>
        <v>0</v>
      </c>
      <c r="BD230" s="18">
        <f t="shared" si="15"/>
        <v>0</v>
      </c>
      <c r="BE230" s="19">
        <f t="shared" si="15"/>
        <v>0</v>
      </c>
      <c r="BF230" s="20">
        <f t="shared" si="15"/>
        <v>4997.226977428525</v>
      </c>
      <c r="BG230" s="18">
        <f t="shared" si="15"/>
        <v>500.2226190158239</v>
      </c>
      <c r="BH230" s="18">
        <f t="shared" si="15"/>
        <v>12.434210562805399</v>
      </c>
      <c r="BI230" s="18">
        <f t="shared" si="15"/>
        <v>0</v>
      </c>
      <c r="BJ230" s="19">
        <f t="shared" si="15"/>
        <v>4221.926396515122</v>
      </c>
      <c r="BK230" s="32">
        <f t="shared" si="15"/>
        <v>37671.763125634425</v>
      </c>
      <c r="BL230" s="16"/>
      <c r="BM230" s="50"/>
    </row>
    <row r="231" spans="1:65" s="21" customFormat="1" ht="15">
      <c r="A231" s="5"/>
      <c r="B231" s="15" t="s">
        <v>25</v>
      </c>
      <c r="C231" s="20">
        <f aca="true" t="shared" si="16" ref="C231:AH231">C230+C201</f>
        <v>0</v>
      </c>
      <c r="D231" s="18">
        <f t="shared" si="16"/>
        <v>162.25636052154738</v>
      </c>
      <c r="E231" s="18">
        <f t="shared" si="16"/>
        <v>0</v>
      </c>
      <c r="F231" s="18">
        <f t="shared" si="16"/>
        <v>0</v>
      </c>
      <c r="G231" s="19">
        <f t="shared" si="16"/>
        <v>0</v>
      </c>
      <c r="H231" s="20">
        <f t="shared" si="16"/>
        <v>610.9428599234044</v>
      </c>
      <c r="I231" s="18">
        <f t="shared" si="16"/>
        <v>276.3812324544043</v>
      </c>
      <c r="J231" s="18">
        <f t="shared" si="16"/>
        <v>16.388736704806</v>
      </c>
      <c r="K231" s="18">
        <f t="shared" si="16"/>
        <v>273.6000260708708</v>
      </c>
      <c r="L231" s="19">
        <f t="shared" si="16"/>
        <v>953.3788182507527</v>
      </c>
      <c r="M231" s="20">
        <f t="shared" si="16"/>
        <v>0</v>
      </c>
      <c r="N231" s="18">
        <f t="shared" si="16"/>
        <v>0</v>
      </c>
      <c r="O231" s="18">
        <f t="shared" si="16"/>
        <v>0</v>
      </c>
      <c r="P231" s="18">
        <f t="shared" si="16"/>
        <v>0</v>
      </c>
      <c r="Q231" s="19">
        <f t="shared" si="16"/>
        <v>0</v>
      </c>
      <c r="R231" s="20">
        <f t="shared" si="16"/>
        <v>246.83372098359948</v>
      </c>
      <c r="S231" s="18">
        <f t="shared" si="16"/>
        <v>132.5524930808003</v>
      </c>
      <c r="T231" s="18">
        <f t="shared" si="16"/>
        <v>5.1911918392900995</v>
      </c>
      <c r="U231" s="18">
        <f t="shared" si="16"/>
        <v>0</v>
      </c>
      <c r="V231" s="19">
        <f t="shared" si="16"/>
        <v>361.5734554011179</v>
      </c>
      <c r="W231" s="20">
        <f t="shared" si="16"/>
        <v>0</v>
      </c>
      <c r="X231" s="18">
        <f t="shared" si="16"/>
        <v>0</v>
      </c>
      <c r="Y231" s="18">
        <f t="shared" si="16"/>
        <v>0</v>
      </c>
      <c r="Z231" s="18">
        <f t="shared" si="16"/>
        <v>0</v>
      </c>
      <c r="AA231" s="19">
        <f t="shared" si="16"/>
        <v>0</v>
      </c>
      <c r="AB231" s="20">
        <f t="shared" si="16"/>
        <v>63.3065679437663</v>
      </c>
      <c r="AC231" s="18">
        <f t="shared" si="16"/>
        <v>4.233901803289299</v>
      </c>
      <c r="AD231" s="18">
        <f t="shared" si="16"/>
        <v>0.0129874019354</v>
      </c>
      <c r="AE231" s="18">
        <f t="shared" si="16"/>
        <v>0</v>
      </c>
      <c r="AF231" s="19">
        <f t="shared" si="16"/>
        <v>70.2571782698496</v>
      </c>
      <c r="AG231" s="20">
        <f t="shared" si="16"/>
        <v>0</v>
      </c>
      <c r="AH231" s="18">
        <f t="shared" si="16"/>
        <v>0</v>
      </c>
      <c r="AI231" s="18">
        <f aca="true" t="shared" si="17" ref="AI231:BK231">AI230+AI201</f>
        <v>0</v>
      </c>
      <c r="AJ231" s="18">
        <f t="shared" si="17"/>
        <v>0</v>
      </c>
      <c r="AK231" s="19">
        <f t="shared" si="17"/>
        <v>0</v>
      </c>
      <c r="AL231" s="20">
        <f t="shared" si="17"/>
        <v>70.9619025033668</v>
      </c>
      <c r="AM231" s="18">
        <f t="shared" si="17"/>
        <v>246.37242660967513</v>
      </c>
      <c r="AN231" s="18">
        <f t="shared" si="17"/>
        <v>0</v>
      </c>
      <c r="AO231" s="18">
        <f t="shared" si="17"/>
        <v>0</v>
      </c>
      <c r="AP231" s="19">
        <f t="shared" si="17"/>
        <v>21.6970595073334</v>
      </c>
      <c r="AQ231" s="20">
        <f t="shared" si="17"/>
        <v>0</v>
      </c>
      <c r="AR231" s="18">
        <f t="shared" si="17"/>
        <v>16.937043468354698</v>
      </c>
      <c r="AS231" s="18">
        <f t="shared" si="17"/>
        <v>0</v>
      </c>
      <c r="AT231" s="18">
        <f t="shared" si="17"/>
        <v>0</v>
      </c>
      <c r="AU231" s="19">
        <f t="shared" si="17"/>
        <v>0</v>
      </c>
      <c r="AV231" s="20">
        <f t="shared" si="17"/>
        <v>9105.160198430085</v>
      </c>
      <c r="AW231" s="18">
        <f t="shared" si="17"/>
        <v>2446.6992679046016</v>
      </c>
      <c r="AX231" s="18">
        <f t="shared" si="17"/>
        <v>14.072055176385499</v>
      </c>
      <c r="AY231" s="18">
        <f t="shared" si="17"/>
        <v>71.17031750293488</v>
      </c>
      <c r="AZ231" s="19">
        <f t="shared" si="17"/>
        <v>15417.103787731307</v>
      </c>
      <c r="BA231" s="20">
        <f t="shared" si="17"/>
        <v>0</v>
      </c>
      <c r="BB231" s="18">
        <f t="shared" si="17"/>
        <v>0</v>
      </c>
      <c r="BC231" s="18">
        <f t="shared" si="17"/>
        <v>0</v>
      </c>
      <c r="BD231" s="18">
        <f t="shared" si="17"/>
        <v>0</v>
      </c>
      <c r="BE231" s="19">
        <f t="shared" si="17"/>
        <v>0</v>
      </c>
      <c r="BF231" s="20">
        <f t="shared" si="17"/>
        <v>5938.087586332281</v>
      </c>
      <c r="BG231" s="18">
        <f t="shared" si="17"/>
        <v>527.6776790064</v>
      </c>
      <c r="BH231" s="18">
        <f t="shared" si="17"/>
        <v>12.434210562805399</v>
      </c>
      <c r="BI231" s="18">
        <f t="shared" si="17"/>
        <v>0</v>
      </c>
      <c r="BJ231" s="19">
        <f t="shared" si="17"/>
        <v>4724.277708021895</v>
      </c>
      <c r="BK231" s="19">
        <f t="shared" si="17"/>
        <v>41789.560773406854</v>
      </c>
      <c r="BL231" s="16"/>
      <c r="BM231" s="50"/>
    </row>
    <row r="232" spans="3:65" ht="15" customHeight="1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6"/>
      <c r="BM232" s="50"/>
    </row>
    <row r="233" spans="1:65" s="12" customFormat="1" ht="15">
      <c r="A233" s="5" t="s">
        <v>26</v>
      </c>
      <c r="B233" s="27" t="s">
        <v>27</v>
      </c>
      <c r="C233" s="11"/>
      <c r="D233" s="9"/>
      <c r="E233" s="9"/>
      <c r="F233" s="9"/>
      <c r="G233" s="10"/>
      <c r="H233" s="11"/>
      <c r="I233" s="9"/>
      <c r="J233" s="9"/>
      <c r="K233" s="9"/>
      <c r="L233" s="10"/>
      <c r="M233" s="11"/>
      <c r="N233" s="9"/>
      <c r="O233" s="9"/>
      <c r="P233" s="9"/>
      <c r="Q233" s="10"/>
      <c r="R233" s="11"/>
      <c r="S233" s="9"/>
      <c r="T233" s="9"/>
      <c r="U233" s="9"/>
      <c r="V233" s="10"/>
      <c r="W233" s="11"/>
      <c r="X233" s="9"/>
      <c r="Y233" s="9"/>
      <c r="Z233" s="9"/>
      <c r="AA233" s="10"/>
      <c r="AB233" s="11"/>
      <c r="AC233" s="9"/>
      <c r="AD233" s="9"/>
      <c r="AE233" s="9"/>
      <c r="AF233" s="10"/>
      <c r="AG233" s="11"/>
      <c r="AH233" s="9"/>
      <c r="AI233" s="9"/>
      <c r="AJ233" s="9"/>
      <c r="AK233" s="10"/>
      <c r="AL233" s="11"/>
      <c r="AM233" s="9"/>
      <c r="AN233" s="9"/>
      <c r="AO233" s="9"/>
      <c r="AP233" s="10"/>
      <c r="AQ233" s="11"/>
      <c r="AR233" s="9"/>
      <c r="AS233" s="9"/>
      <c r="AT233" s="9"/>
      <c r="AU233" s="10"/>
      <c r="AV233" s="11"/>
      <c r="AW233" s="9"/>
      <c r="AX233" s="9"/>
      <c r="AY233" s="9"/>
      <c r="AZ233" s="10"/>
      <c r="BA233" s="11"/>
      <c r="BB233" s="9"/>
      <c r="BC233" s="9"/>
      <c r="BD233" s="9"/>
      <c r="BE233" s="10"/>
      <c r="BF233" s="11"/>
      <c r="BG233" s="9"/>
      <c r="BH233" s="9"/>
      <c r="BI233" s="9"/>
      <c r="BJ233" s="10"/>
      <c r="BK233" s="17"/>
      <c r="BL233" s="16"/>
      <c r="BM233" s="50"/>
    </row>
    <row r="234" spans="1:65" s="12" customFormat="1" ht="15">
      <c r="A234" s="5" t="s">
        <v>9</v>
      </c>
      <c r="B234" s="15" t="s">
        <v>28</v>
      </c>
      <c r="C234" s="11"/>
      <c r="D234" s="9"/>
      <c r="E234" s="9"/>
      <c r="F234" s="9"/>
      <c r="G234" s="10"/>
      <c r="H234" s="11"/>
      <c r="I234" s="9"/>
      <c r="J234" s="9"/>
      <c r="K234" s="9"/>
      <c r="L234" s="10"/>
      <c r="M234" s="11"/>
      <c r="N234" s="9"/>
      <c r="O234" s="9"/>
      <c r="P234" s="9"/>
      <c r="Q234" s="10"/>
      <c r="R234" s="11"/>
      <c r="S234" s="9"/>
      <c r="T234" s="9"/>
      <c r="U234" s="9"/>
      <c r="V234" s="10"/>
      <c r="W234" s="11"/>
      <c r="X234" s="9"/>
      <c r="Y234" s="9"/>
      <c r="Z234" s="9"/>
      <c r="AA234" s="10"/>
      <c r="AB234" s="11"/>
      <c r="AC234" s="9"/>
      <c r="AD234" s="9"/>
      <c r="AE234" s="9"/>
      <c r="AF234" s="10"/>
      <c r="AG234" s="11"/>
      <c r="AH234" s="9"/>
      <c r="AI234" s="9"/>
      <c r="AJ234" s="9"/>
      <c r="AK234" s="10"/>
      <c r="AL234" s="11"/>
      <c r="AM234" s="9"/>
      <c r="AN234" s="9"/>
      <c r="AO234" s="9"/>
      <c r="AP234" s="10"/>
      <c r="AQ234" s="11"/>
      <c r="AR234" s="9"/>
      <c r="AS234" s="9"/>
      <c r="AT234" s="9"/>
      <c r="AU234" s="10"/>
      <c r="AV234" s="11"/>
      <c r="AW234" s="9"/>
      <c r="AX234" s="9"/>
      <c r="AY234" s="9"/>
      <c r="AZ234" s="10"/>
      <c r="BA234" s="11"/>
      <c r="BB234" s="9"/>
      <c r="BC234" s="9"/>
      <c r="BD234" s="9"/>
      <c r="BE234" s="10"/>
      <c r="BF234" s="11"/>
      <c r="BG234" s="9"/>
      <c r="BH234" s="9"/>
      <c r="BI234" s="9"/>
      <c r="BJ234" s="10"/>
      <c r="BK234" s="17"/>
      <c r="BL234" s="16"/>
      <c r="BM234" s="50"/>
    </row>
    <row r="235" spans="1:65" s="12" customFormat="1" ht="15">
      <c r="A235" s="5"/>
      <c r="B235" s="8" t="s">
        <v>34</v>
      </c>
      <c r="C235" s="11">
        <v>0</v>
      </c>
      <c r="D235" s="9">
        <v>1.4084838431934998</v>
      </c>
      <c r="E235" s="9">
        <v>0</v>
      </c>
      <c r="F235" s="9">
        <v>0</v>
      </c>
      <c r="G235" s="10">
        <v>0</v>
      </c>
      <c r="H235" s="11">
        <v>3.9330978179631</v>
      </c>
      <c r="I235" s="9">
        <v>0.6598068072901999</v>
      </c>
      <c r="J235" s="9">
        <v>0</v>
      </c>
      <c r="K235" s="9">
        <v>0</v>
      </c>
      <c r="L235" s="10">
        <v>22.32734608644661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2.6162624308003</v>
      </c>
      <c r="S235" s="9">
        <v>0.1462082741288</v>
      </c>
      <c r="T235" s="9">
        <v>0</v>
      </c>
      <c r="U235" s="9">
        <v>0</v>
      </c>
      <c r="V235" s="10">
        <v>7.4068015109633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0.3977664017733</v>
      </c>
      <c r="AC235" s="9">
        <v>0</v>
      </c>
      <c r="AD235" s="9">
        <v>0</v>
      </c>
      <c r="AE235" s="9">
        <v>0</v>
      </c>
      <c r="AF235" s="10">
        <v>0.23909775903160002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0.160025106741</v>
      </c>
      <c r="AM235" s="9">
        <v>0</v>
      </c>
      <c r="AN235" s="9">
        <v>0</v>
      </c>
      <c r="AO235" s="9">
        <v>0</v>
      </c>
      <c r="AP235" s="10">
        <v>0.38875460019270003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136.72550626647953</v>
      </c>
      <c r="AW235" s="9">
        <v>95.33113136239265</v>
      </c>
      <c r="AX235" s="9">
        <v>0</v>
      </c>
      <c r="AY235" s="9">
        <v>0</v>
      </c>
      <c r="AZ235" s="10">
        <v>397.3719346911729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93.04533325805036</v>
      </c>
      <c r="BG235" s="9">
        <v>29.21135137709189</v>
      </c>
      <c r="BH235" s="9">
        <v>2.8654793843548</v>
      </c>
      <c r="BI235" s="9">
        <v>0</v>
      </c>
      <c r="BJ235" s="10">
        <v>171.9917868117991</v>
      </c>
      <c r="BK235" s="17">
        <f>SUM(C235:BJ235)</f>
        <v>966.2261737898657</v>
      </c>
      <c r="BL235" s="16"/>
      <c r="BM235" s="50"/>
    </row>
    <row r="236" spans="1:65" s="21" customFormat="1" ht="15">
      <c r="A236" s="5"/>
      <c r="B236" s="15" t="s">
        <v>29</v>
      </c>
      <c r="C236" s="20">
        <f>SUM(C235)</f>
        <v>0</v>
      </c>
      <c r="D236" s="18">
        <f>SUM(D235)</f>
        <v>1.4084838431934998</v>
      </c>
      <c r="E236" s="18">
        <f>SUM(E235)</f>
        <v>0</v>
      </c>
      <c r="F236" s="18">
        <f>SUM(F235)</f>
        <v>0</v>
      </c>
      <c r="G236" s="19">
        <f>SUM(G235)</f>
        <v>0</v>
      </c>
      <c r="H236" s="20">
        <f aca="true" t="shared" si="18" ref="H236:BJ236">SUM(H235)</f>
        <v>3.9330978179631</v>
      </c>
      <c r="I236" s="18">
        <f t="shared" si="18"/>
        <v>0.6598068072901999</v>
      </c>
      <c r="J236" s="18">
        <f t="shared" si="18"/>
        <v>0</v>
      </c>
      <c r="K236" s="18">
        <f t="shared" si="18"/>
        <v>0</v>
      </c>
      <c r="L236" s="19">
        <f t="shared" si="18"/>
        <v>22.32734608644661</v>
      </c>
      <c r="M236" s="20">
        <f t="shared" si="18"/>
        <v>0</v>
      </c>
      <c r="N236" s="18">
        <f t="shared" si="18"/>
        <v>0</v>
      </c>
      <c r="O236" s="18">
        <f t="shared" si="18"/>
        <v>0</v>
      </c>
      <c r="P236" s="18">
        <f t="shared" si="18"/>
        <v>0</v>
      </c>
      <c r="Q236" s="19">
        <f t="shared" si="18"/>
        <v>0</v>
      </c>
      <c r="R236" s="20">
        <f t="shared" si="18"/>
        <v>2.6162624308003</v>
      </c>
      <c r="S236" s="18">
        <f t="shared" si="18"/>
        <v>0.1462082741288</v>
      </c>
      <c r="T236" s="18">
        <f t="shared" si="18"/>
        <v>0</v>
      </c>
      <c r="U236" s="18">
        <f t="shared" si="18"/>
        <v>0</v>
      </c>
      <c r="V236" s="19">
        <f t="shared" si="18"/>
        <v>7.4068015109633</v>
      </c>
      <c r="W236" s="20">
        <f t="shared" si="18"/>
        <v>0</v>
      </c>
      <c r="X236" s="18">
        <f t="shared" si="18"/>
        <v>0</v>
      </c>
      <c r="Y236" s="18">
        <f t="shared" si="18"/>
        <v>0</v>
      </c>
      <c r="Z236" s="18">
        <f t="shared" si="18"/>
        <v>0</v>
      </c>
      <c r="AA236" s="19">
        <f t="shared" si="18"/>
        <v>0</v>
      </c>
      <c r="AB236" s="20">
        <f t="shared" si="18"/>
        <v>0.3977664017733</v>
      </c>
      <c r="AC236" s="18">
        <f t="shared" si="18"/>
        <v>0</v>
      </c>
      <c r="AD236" s="18">
        <f t="shared" si="18"/>
        <v>0</v>
      </c>
      <c r="AE236" s="18">
        <f t="shared" si="18"/>
        <v>0</v>
      </c>
      <c r="AF236" s="19">
        <f t="shared" si="18"/>
        <v>0.23909775903160002</v>
      </c>
      <c r="AG236" s="20">
        <f t="shared" si="18"/>
        <v>0</v>
      </c>
      <c r="AH236" s="18">
        <f t="shared" si="18"/>
        <v>0</v>
      </c>
      <c r="AI236" s="18">
        <f t="shared" si="18"/>
        <v>0</v>
      </c>
      <c r="AJ236" s="18">
        <f t="shared" si="18"/>
        <v>0</v>
      </c>
      <c r="AK236" s="19">
        <f t="shared" si="18"/>
        <v>0</v>
      </c>
      <c r="AL236" s="20">
        <f t="shared" si="18"/>
        <v>0.160025106741</v>
      </c>
      <c r="AM236" s="18">
        <f t="shared" si="18"/>
        <v>0</v>
      </c>
      <c r="AN236" s="18">
        <f t="shared" si="18"/>
        <v>0</v>
      </c>
      <c r="AO236" s="18">
        <f t="shared" si="18"/>
        <v>0</v>
      </c>
      <c r="AP236" s="19">
        <f t="shared" si="18"/>
        <v>0.38875460019270003</v>
      </c>
      <c r="AQ236" s="20">
        <f t="shared" si="18"/>
        <v>0</v>
      </c>
      <c r="AR236" s="18">
        <f t="shared" si="18"/>
        <v>0</v>
      </c>
      <c r="AS236" s="18">
        <f t="shared" si="18"/>
        <v>0</v>
      </c>
      <c r="AT236" s="18">
        <f t="shared" si="18"/>
        <v>0</v>
      </c>
      <c r="AU236" s="19">
        <f t="shared" si="18"/>
        <v>0</v>
      </c>
      <c r="AV236" s="20">
        <f t="shared" si="18"/>
        <v>136.72550626647953</v>
      </c>
      <c r="AW236" s="18">
        <f t="shared" si="18"/>
        <v>95.33113136239265</v>
      </c>
      <c r="AX236" s="18">
        <f t="shared" si="18"/>
        <v>0</v>
      </c>
      <c r="AY236" s="18">
        <f t="shared" si="18"/>
        <v>0</v>
      </c>
      <c r="AZ236" s="19">
        <f t="shared" si="18"/>
        <v>397.3719346911729</v>
      </c>
      <c r="BA236" s="20">
        <f t="shared" si="18"/>
        <v>0</v>
      </c>
      <c r="BB236" s="18">
        <f t="shared" si="18"/>
        <v>0</v>
      </c>
      <c r="BC236" s="18">
        <f t="shared" si="18"/>
        <v>0</v>
      </c>
      <c r="BD236" s="18">
        <f t="shared" si="18"/>
        <v>0</v>
      </c>
      <c r="BE236" s="19">
        <f t="shared" si="18"/>
        <v>0</v>
      </c>
      <c r="BF236" s="20">
        <f t="shared" si="18"/>
        <v>93.04533325805036</v>
      </c>
      <c r="BG236" s="18">
        <f t="shared" si="18"/>
        <v>29.21135137709189</v>
      </c>
      <c r="BH236" s="18">
        <f t="shared" si="18"/>
        <v>2.8654793843548</v>
      </c>
      <c r="BI236" s="18">
        <f t="shared" si="18"/>
        <v>0</v>
      </c>
      <c r="BJ236" s="19">
        <f t="shared" si="18"/>
        <v>171.9917868117991</v>
      </c>
      <c r="BK236" s="32">
        <f>SUM(BK235)</f>
        <v>966.2261737898657</v>
      </c>
      <c r="BL236" s="16"/>
      <c r="BM236" s="50"/>
    </row>
    <row r="237" spans="3:65" ht="15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6"/>
      <c r="BM237" s="50"/>
    </row>
    <row r="238" spans="1:65" s="12" customFormat="1" ht="15">
      <c r="A238" s="5" t="s">
        <v>44</v>
      </c>
      <c r="B238" s="24" t="s">
        <v>45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4"/>
      <c r="BL238" s="16"/>
      <c r="BM238" s="50"/>
    </row>
    <row r="239" spans="1:65" s="12" customFormat="1" ht="15">
      <c r="A239" s="5" t="s">
        <v>9</v>
      </c>
      <c r="B239" s="33" t="s">
        <v>46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4"/>
      <c r="BL239" s="16"/>
      <c r="BM239" s="50"/>
    </row>
    <row r="240" spans="1:65" s="12" customFormat="1" ht="15">
      <c r="A240" s="5"/>
      <c r="B240" s="8" t="s">
        <v>48</v>
      </c>
      <c r="C240" s="11">
        <v>0</v>
      </c>
      <c r="D240" s="9">
        <v>0.0001</v>
      </c>
      <c r="E240" s="9">
        <v>0</v>
      </c>
      <c r="F240" s="9">
        <v>0</v>
      </c>
      <c r="G240" s="10">
        <v>0</v>
      </c>
      <c r="H240" s="11">
        <v>135.5951</v>
      </c>
      <c r="I240" s="9">
        <v>1251.4902</v>
      </c>
      <c r="J240" s="9">
        <v>0.0003</v>
      </c>
      <c r="K240" s="9">
        <v>0.7586</v>
      </c>
      <c r="L240" s="10">
        <v>104.7757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70.3292</v>
      </c>
      <c r="S240" s="9">
        <v>2.5201</v>
      </c>
      <c r="T240" s="9">
        <v>0.0035</v>
      </c>
      <c r="U240" s="9">
        <v>0</v>
      </c>
      <c r="V240" s="10">
        <v>16.0694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</v>
      </c>
      <c r="AC240" s="9">
        <v>0</v>
      </c>
      <c r="AD240" s="9">
        <v>0</v>
      </c>
      <c r="AE240" s="9">
        <v>0</v>
      </c>
      <c r="AF240" s="10">
        <v>0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0</v>
      </c>
      <c r="AW240" s="9">
        <v>0</v>
      </c>
      <c r="AX240" s="9">
        <v>0</v>
      </c>
      <c r="AY240" s="9">
        <v>0</v>
      </c>
      <c r="AZ240" s="10">
        <v>0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0</v>
      </c>
      <c r="BG240" s="9">
        <v>0</v>
      </c>
      <c r="BH240" s="9">
        <v>0</v>
      </c>
      <c r="BI240" s="9">
        <v>0</v>
      </c>
      <c r="BJ240" s="10">
        <v>0</v>
      </c>
      <c r="BK240" s="17">
        <f>SUM(C240:BJ240)</f>
        <v>1581.5421999999996</v>
      </c>
      <c r="BL240" s="25"/>
      <c r="BM240" s="50"/>
    </row>
    <row r="241" spans="1:65" s="21" customFormat="1" ht="15">
      <c r="A241" s="5"/>
      <c r="B241" s="15" t="s">
        <v>11</v>
      </c>
      <c r="C241" s="20">
        <f>C240</f>
        <v>0</v>
      </c>
      <c r="D241" s="18">
        <f>D240</f>
        <v>0.0001</v>
      </c>
      <c r="E241" s="18">
        <f>E240</f>
        <v>0</v>
      </c>
      <c r="F241" s="18">
        <f>F240</f>
        <v>0</v>
      </c>
      <c r="G241" s="19">
        <f>G240</f>
        <v>0</v>
      </c>
      <c r="H241" s="20">
        <f aca="true" t="shared" si="19" ref="H241:BK241">H240</f>
        <v>135.5951</v>
      </c>
      <c r="I241" s="18">
        <f t="shared" si="19"/>
        <v>1251.4902</v>
      </c>
      <c r="J241" s="18">
        <f t="shared" si="19"/>
        <v>0.0003</v>
      </c>
      <c r="K241" s="18">
        <f t="shared" si="19"/>
        <v>0.7586</v>
      </c>
      <c r="L241" s="19">
        <f t="shared" si="19"/>
        <v>104.7757</v>
      </c>
      <c r="M241" s="20">
        <f t="shared" si="19"/>
        <v>0</v>
      </c>
      <c r="N241" s="18">
        <f t="shared" si="19"/>
        <v>0</v>
      </c>
      <c r="O241" s="18">
        <f t="shared" si="19"/>
        <v>0</v>
      </c>
      <c r="P241" s="18">
        <f t="shared" si="19"/>
        <v>0</v>
      </c>
      <c r="Q241" s="19">
        <f t="shared" si="19"/>
        <v>0</v>
      </c>
      <c r="R241" s="20">
        <f t="shared" si="19"/>
        <v>70.3292</v>
      </c>
      <c r="S241" s="18">
        <f t="shared" si="19"/>
        <v>2.5201</v>
      </c>
      <c r="T241" s="18">
        <f t="shared" si="19"/>
        <v>0.0035</v>
      </c>
      <c r="U241" s="18">
        <f t="shared" si="19"/>
        <v>0</v>
      </c>
      <c r="V241" s="19">
        <f t="shared" si="19"/>
        <v>16.0694</v>
      </c>
      <c r="W241" s="20">
        <f t="shared" si="19"/>
        <v>0</v>
      </c>
      <c r="X241" s="18">
        <f t="shared" si="19"/>
        <v>0</v>
      </c>
      <c r="Y241" s="18">
        <f t="shared" si="19"/>
        <v>0</v>
      </c>
      <c r="Z241" s="18">
        <f t="shared" si="19"/>
        <v>0</v>
      </c>
      <c r="AA241" s="19">
        <f t="shared" si="19"/>
        <v>0</v>
      </c>
      <c r="AB241" s="20">
        <f t="shared" si="19"/>
        <v>0</v>
      </c>
      <c r="AC241" s="18">
        <f t="shared" si="19"/>
        <v>0</v>
      </c>
      <c r="AD241" s="18">
        <f t="shared" si="19"/>
        <v>0</v>
      </c>
      <c r="AE241" s="18">
        <f t="shared" si="19"/>
        <v>0</v>
      </c>
      <c r="AF241" s="19">
        <f t="shared" si="19"/>
        <v>0</v>
      </c>
      <c r="AG241" s="20">
        <f t="shared" si="19"/>
        <v>0</v>
      </c>
      <c r="AH241" s="18">
        <f t="shared" si="19"/>
        <v>0</v>
      </c>
      <c r="AI241" s="18">
        <f t="shared" si="19"/>
        <v>0</v>
      </c>
      <c r="AJ241" s="18">
        <f t="shared" si="19"/>
        <v>0</v>
      </c>
      <c r="AK241" s="19">
        <f t="shared" si="19"/>
        <v>0</v>
      </c>
      <c r="AL241" s="20">
        <f t="shared" si="19"/>
        <v>0</v>
      </c>
      <c r="AM241" s="18">
        <f t="shared" si="19"/>
        <v>0</v>
      </c>
      <c r="AN241" s="18">
        <f t="shared" si="19"/>
        <v>0</v>
      </c>
      <c r="AO241" s="18">
        <f t="shared" si="19"/>
        <v>0</v>
      </c>
      <c r="AP241" s="19">
        <f t="shared" si="19"/>
        <v>0</v>
      </c>
      <c r="AQ241" s="20">
        <f t="shared" si="19"/>
        <v>0</v>
      </c>
      <c r="AR241" s="18">
        <f t="shared" si="19"/>
        <v>0</v>
      </c>
      <c r="AS241" s="18">
        <f t="shared" si="19"/>
        <v>0</v>
      </c>
      <c r="AT241" s="18">
        <f t="shared" si="19"/>
        <v>0</v>
      </c>
      <c r="AU241" s="19">
        <f t="shared" si="19"/>
        <v>0</v>
      </c>
      <c r="AV241" s="20">
        <f t="shared" si="19"/>
        <v>0</v>
      </c>
      <c r="AW241" s="18">
        <f t="shared" si="19"/>
        <v>0</v>
      </c>
      <c r="AX241" s="18">
        <f t="shared" si="19"/>
        <v>0</v>
      </c>
      <c r="AY241" s="18">
        <f t="shared" si="19"/>
        <v>0</v>
      </c>
      <c r="AZ241" s="19">
        <f t="shared" si="19"/>
        <v>0</v>
      </c>
      <c r="BA241" s="20">
        <f t="shared" si="19"/>
        <v>0</v>
      </c>
      <c r="BB241" s="18">
        <f t="shared" si="19"/>
        <v>0</v>
      </c>
      <c r="BC241" s="18">
        <f t="shared" si="19"/>
        <v>0</v>
      </c>
      <c r="BD241" s="18">
        <f t="shared" si="19"/>
        <v>0</v>
      </c>
      <c r="BE241" s="19">
        <f t="shared" si="19"/>
        <v>0</v>
      </c>
      <c r="BF241" s="20">
        <f t="shared" si="19"/>
        <v>0</v>
      </c>
      <c r="BG241" s="18">
        <f t="shared" si="19"/>
        <v>0</v>
      </c>
      <c r="BH241" s="18">
        <f t="shared" si="19"/>
        <v>0</v>
      </c>
      <c r="BI241" s="18">
        <f t="shared" si="19"/>
        <v>0</v>
      </c>
      <c r="BJ241" s="19">
        <f t="shared" si="19"/>
        <v>0</v>
      </c>
      <c r="BK241" s="19">
        <f t="shared" si="19"/>
        <v>1581.5421999999996</v>
      </c>
      <c r="BL241" s="16"/>
      <c r="BM241" s="50"/>
    </row>
    <row r="242" spans="1:65" s="12" customFormat="1" ht="15">
      <c r="A242" s="5" t="s">
        <v>12</v>
      </c>
      <c r="B242" s="6" t="s">
        <v>47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4"/>
      <c r="BL242" s="16"/>
      <c r="BM242" s="50"/>
    </row>
    <row r="243" spans="1:65" s="12" customFormat="1" ht="15">
      <c r="A243" s="5"/>
      <c r="B243" s="8" t="s">
        <v>49</v>
      </c>
      <c r="C243" s="11">
        <v>0</v>
      </c>
      <c r="D243" s="9">
        <v>2.095</v>
      </c>
      <c r="E243" s="9">
        <v>0</v>
      </c>
      <c r="F243" s="9">
        <v>0</v>
      </c>
      <c r="G243" s="10">
        <v>0</v>
      </c>
      <c r="H243" s="11">
        <v>5.8528</v>
      </c>
      <c r="I243" s="9">
        <v>388.8593</v>
      </c>
      <c r="J243" s="9">
        <v>0</v>
      </c>
      <c r="K243" s="9">
        <v>0</v>
      </c>
      <c r="L243" s="10">
        <v>1.7423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4.4794</v>
      </c>
      <c r="S243" s="9">
        <v>0</v>
      </c>
      <c r="T243" s="9">
        <v>0</v>
      </c>
      <c r="U243" s="9">
        <v>0</v>
      </c>
      <c r="V243" s="10">
        <v>0.6378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0</v>
      </c>
      <c r="AW243" s="9">
        <v>0</v>
      </c>
      <c r="AX243" s="9">
        <v>0</v>
      </c>
      <c r="AY243" s="9">
        <v>0</v>
      </c>
      <c r="AZ243" s="10">
        <v>0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0</v>
      </c>
      <c r="BG243" s="9">
        <v>0</v>
      </c>
      <c r="BH243" s="9">
        <v>0</v>
      </c>
      <c r="BI243" s="9">
        <v>0</v>
      </c>
      <c r="BJ243" s="10">
        <v>0</v>
      </c>
      <c r="BK243" s="17">
        <f aca="true" t="shared" si="20" ref="BK243:BK248">SUM(C243:BJ243)</f>
        <v>403.6666</v>
      </c>
      <c r="BL243" s="25"/>
      <c r="BM243" s="50"/>
    </row>
    <row r="244" spans="1:65" s="12" customFormat="1" ht="15">
      <c r="A244" s="5"/>
      <c r="B244" s="8" t="s">
        <v>100</v>
      </c>
      <c r="C244" s="11">
        <v>0</v>
      </c>
      <c r="D244" s="9">
        <v>11.3035</v>
      </c>
      <c r="E244" s="9">
        <v>0</v>
      </c>
      <c r="F244" s="9">
        <v>0</v>
      </c>
      <c r="G244" s="10">
        <v>0</v>
      </c>
      <c r="H244" s="11">
        <v>9.9017</v>
      </c>
      <c r="I244" s="9">
        <v>29.9613</v>
      </c>
      <c r="J244" s="9">
        <v>0</v>
      </c>
      <c r="K244" s="9">
        <v>0</v>
      </c>
      <c r="L244" s="10">
        <v>0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1.6934</v>
      </c>
      <c r="S244" s="9">
        <v>0.1071</v>
      </c>
      <c r="T244" s="9">
        <v>0</v>
      </c>
      <c r="U244" s="9">
        <v>0</v>
      </c>
      <c r="V244" s="10">
        <v>0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0</v>
      </c>
      <c r="AW244" s="9">
        <v>0</v>
      </c>
      <c r="AX244" s="9">
        <v>0</v>
      </c>
      <c r="AY244" s="9">
        <v>0</v>
      </c>
      <c r="AZ244" s="10">
        <v>0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0</v>
      </c>
      <c r="BG244" s="9">
        <v>0</v>
      </c>
      <c r="BH244" s="9">
        <v>0</v>
      </c>
      <c r="BI244" s="9">
        <v>0</v>
      </c>
      <c r="BJ244" s="10">
        <v>0</v>
      </c>
      <c r="BK244" s="17">
        <f t="shared" si="20"/>
        <v>52.967</v>
      </c>
      <c r="BL244" s="25"/>
      <c r="BM244" s="50"/>
    </row>
    <row r="245" spans="1:65" s="12" customFormat="1" ht="15">
      <c r="A245" s="5"/>
      <c r="B245" s="30" t="s">
        <v>99</v>
      </c>
      <c r="C245" s="11">
        <v>0</v>
      </c>
      <c r="D245" s="9">
        <v>9.0584</v>
      </c>
      <c r="E245" s="9">
        <v>0</v>
      </c>
      <c r="F245" s="9">
        <v>0</v>
      </c>
      <c r="G245" s="10">
        <v>0</v>
      </c>
      <c r="H245" s="11">
        <v>0.4871</v>
      </c>
      <c r="I245" s="9">
        <v>11.3256</v>
      </c>
      <c r="J245" s="9">
        <v>0.4314</v>
      </c>
      <c r="K245" s="9">
        <v>0</v>
      </c>
      <c r="L245" s="10">
        <v>1.1347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0.159</v>
      </c>
      <c r="S245" s="9">
        <v>1.2993</v>
      </c>
      <c r="T245" s="9">
        <v>0</v>
      </c>
      <c r="U245" s="9">
        <v>0</v>
      </c>
      <c r="V245" s="10">
        <v>0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f t="shared" si="20"/>
        <v>23.895499999999995</v>
      </c>
      <c r="BL245" s="25"/>
      <c r="BM245" s="50"/>
    </row>
    <row r="246" spans="1:65" s="12" customFormat="1" ht="15">
      <c r="A246" s="5"/>
      <c r="B246" s="30" t="s">
        <v>101</v>
      </c>
      <c r="C246" s="11">
        <v>0</v>
      </c>
      <c r="D246" s="9">
        <v>13.073</v>
      </c>
      <c r="E246" s="9">
        <v>0</v>
      </c>
      <c r="F246" s="9">
        <v>0</v>
      </c>
      <c r="G246" s="10">
        <v>0</v>
      </c>
      <c r="H246" s="11">
        <v>0.5001</v>
      </c>
      <c r="I246" s="9">
        <v>0.2411</v>
      </c>
      <c r="J246" s="9">
        <v>0</v>
      </c>
      <c r="K246" s="9">
        <v>0</v>
      </c>
      <c r="L246" s="10">
        <v>0.1961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0.139</v>
      </c>
      <c r="S246" s="9">
        <v>0</v>
      </c>
      <c r="T246" s="9">
        <v>0</v>
      </c>
      <c r="U246" s="9">
        <v>0</v>
      </c>
      <c r="V246" s="10">
        <v>0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f t="shared" si="20"/>
        <v>14.149299999999998</v>
      </c>
      <c r="BL246" s="25"/>
      <c r="BM246" s="50"/>
    </row>
    <row r="247" spans="1:65" s="12" customFormat="1" ht="15">
      <c r="A247" s="5"/>
      <c r="B247" s="30" t="s">
        <v>102</v>
      </c>
      <c r="C247" s="11">
        <v>0</v>
      </c>
      <c r="D247" s="9">
        <v>12.756</v>
      </c>
      <c r="E247" s="9">
        <v>0</v>
      </c>
      <c r="F247" s="9">
        <v>0</v>
      </c>
      <c r="G247" s="10">
        <v>0</v>
      </c>
      <c r="H247" s="11">
        <v>0.628</v>
      </c>
      <c r="I247" s="9">
        <v>0.0019</v>
      </c>
      <c r="J247" s="9">
        <v>0</v>
      </c>
      <c r="K247" s="9">
        <v>0</v>
      </c>
      <c r="L247" s="10">
        <v>0.2038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0.1667</v>
      </c>
      <c r="S247" s="9">
        <v>0</v>
      </c>
      <c r="T247" s="9">
        <v>0</v>
      </c>
      <c r="U247" s="9">
        <v>0</v>
      </c>
      <c r="V247" s="10">
        <v>0.1278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0</v>
      </c>
      <c r="AW247" s="9">
        <v>0</v>
      </c>
      <c r="AX247" s="9">
        <v>0</v>
      </c>
      <c r="AY247" s="9">
        <v>0</v>
      </c>
      <c r="AZ247" s="10">
        <v>0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0</v>
      </c>
      <c r="BG247" s="9">
        <v>0</v>
      </c>
      <c r="BH247" s="9">
        <v>0</v>
      </c>
      <c r="BI247" s="9">
        <v>0</v>
      </c>
      <c r="BJ247" s="10">
        <v>0</v>
      </c>
      <c r="BK247" s="17">
        <f t="shared" si="20"/>
        <v>13.8842</v>
      </c>
      <c r="BL247" s="25"/>
      <c r="BM247" s="50"/>
    </row>
    <row r="248" spans="1:65" s="12" customFormat="1" ht="15">
      <c r="A248" s="5"/>
      <c r="B248" s="30" t="s">
        <v>103</v>
      </c>
      <c r="C248" s="11">
        <v>0</v>
      </c>
      <c r="D248" s="9">
        <v>82.002</v>
      </c>
      <c r="E248" s="9">
        <v>0</v>
      </c>
      <c r="F248" s="9">
        <v>0</v>
      </c>
      <c r="G248" s="10">
        <v>0</v>
      </c>
      <c r="H248" s="11">
        <v>0.3039</v>
      </c>
      <c r="I248" s="9">
        <v>0.0002</v>
      </c>
      <c r="J248" s="9">
        <v>0</v>
      </c>
      <c r="K248" s="9">
        <v>0</v>
      </c>
      <c r="L248" s="10">
        <v>0.1586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0.067</v>
      </c>
      <c r="S248" s="9">
        <v>0</v>
      </c>
      <c r="T248" s="9">
        <v>0</v>
      </c>
      <c r="U248" s="9">
        <v>0</v>
      </c>
      <c r="V248" s="10">
        <v>0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f t="shared" si="20"/>
        <v>82.5317</v>
      </c>
      <c r="BL248" s="25"/>
      <c r="BM248" s="50"/>
    </row>
    <row r="249" spans="1:65" s="21" customFormat="1" ht="15">
      <c r="A249" s="5"/>
      <c r="B249" s="15" t="s">
        <v>14</v>
      </c>
      <c r="C249" s="20">
        <f>SUM(C243:C248)</f>
        <v>0</v>
      </c>
      <c r="D249" s="18">
        <f>SUM(D243:D248)</f>
        <v>130.28789999999998</v>
      </c>
      <c r="E249" s="18">
        <f>SUM(E243:E248)</f>
        <v>0</v>
      </c>
      <c r="F249" s="18">
        <f>SUM(F243:F248)</f>
        <v>0</v>
      </c>
      <c r="G249" s="19">
        <f>SUM(G243:G248)</f>
        <v>0</v>
      </c>
      <c r="H249" s="20">
        <f aca="true" t="shared" si="21" ref="H249:BJ249">SUM(H243:H248)</f>
        <v>17.6736</v>
      </c>
      <c r="I249" s="18">
        <f t="shared" si="21"/>
        <v>430.3894</v>
      </c>
      <c r="J249" s="18">
        <f t="shared" si="21"/>
        <v>0.4314</v>
      </c>
      <c r="K249" s="18">
        <f t="shared" si="21"/>
        <v>0</v>
      </c>
      <c r="L249" s="19">
        <f t="shared" si="21"/>
        <v>3.4354999999999998</v>
      </c>
      <c r="M249" s="20">
        <f t="shared" si="21"/>
        <v>0</v>
      </c>
      <c r="N249" s="18">
        <f t="shared" si="21"/>
        <v>0</v>
      </c>
      <c r="O249" s="18">
        <f t="shared" si="21"/>
        <v>0</v>
      </c>
      <c r="P249" s="18">
        <f t="shared" si="21"/>
        <v>0</v>
      </c>
      <c r="Q249" s="19">
        <f t="shared" si="21"/>
        <v>0</v>
      </c>
      <c r="R249" s="20">
        <f t="shared" si="21"/>
        <v>6.7045</v>
      </c>
      <c r="S249" s="18">
        <f t="shared" si="21"/>
        <v>1.4063999999999999</v>
      </c>
      <c r="T249" s="18">
        <f t="shared" si="21"/>
        <v>0</v>
      </c>
      <c r="U249" s="18">
        <f t="shared" si="21"/>
        <v>0</v>
      </c>
      <c r="V249" s="19">
        <f t="shared" si="21"/>
        <v>0.7656000000000001</v>
      </c>
      <c r="W249" s="20">
        <f t="shared" si="21"/>
        <v>0</v>
      </c>
      <c r="X249" s="18">
        <f t="shared" si="21"/>
        <v>0</v>
      </c>
      <c r="Y249" s="18">
        <f t="shared" si="21"/>
        <v>0</v>
      </c>
      <c r="Z249" s="18">
        <f t="shared" si="21"/>
        <v>0</v>
      </c>
      <c r="AA249" s="19">
        <f t="shared" si="21"/>
        <v>0</v>
      </c>
      <c r="AB249" s="20">
        <f t="shared" si="21"/>
        <v>0</v>
      </c>
      <c r="AC249" s="18">
        <f t="shared" si="21"/>
        <v>0</v>
      </c>
      <c r="AD249" s="18">
        <f t="shared" si="21"/>
        <v>0</v>
      </c>
      <c r="AE249" s="18">
        <f t="shared" si="21"/>
        <v>0</v>
      </c>
      <c r="AF249" s="19">
        <f t="shared" si="21"/>
        <v>0</v>
      </c>
      <c r="AG249" s="20">
        <f t="shared" si="21"/>
        <v>0</v>
      </c>
      <c r="AH249" s="18">
        <f t="shared" si="21"/>
        <v>0</v>
      </c>
      <c r="AI249" s="18">
        <f t="shared" si="21"/>
        <v>0</v>
      </c>
      <c r="AJ249" s="18">
        <f t="shared" si="21"/>
        <v>0</v>
      </c>
      <c r="AK249" s="19">
        <f t="shared" si="21"/>
        <v>0</v>
      </c>
      <c r="AL249" s="20">
        <f t="shared" si="21"/>
        <v>0</v>
      </c>
      <c r="AM249" s="18">
        <f t="shared" si="21"/>
        <v>0</v>
      </c>
      <c r="AN249" s="18">
        <f t="shared" si="21"/>
        <v>0</v>
      </c>
      <c r="AO249" s="18">
        <f t="shared" si="21"/>
        <v>0</v>
      </c>
      <c r="AP249" s="19">
        <f t="shared" si="21"/>
        <v>0</v>
      </c>
      <c r="AQ249" s="20">
        <f t="shared" si="21"/>
        <v>0</v>
      </c>
      <c r="AR249" s="18">
        <f t="shared" si="21"/>
        <v>0</v>
      </c>
      <c r="AS249" s="18">
        <f t="shared" si="21"/>
        <v>0</v>
      </c>
      <c r="AT249" s="18">
        <f t="shared" si="21"/>
        <v>0</v>
      </c>
      <c r="AU249" s="19">
        <f t="shared" si="21"/>
        <v>0</v>
      </c>
      <c r="AV249" s="20">
        <f t="shared" si="21"/>
        <v>0</v>
      </c>
      <c r="AW249" s="18">
        <f t="shared" si="21"/>
        <v>0</v>
      </c>
      <c r="AX249" s="18">
        <f t="shared" si="21"/>
        <v>0</v>
      </c>
      <c r="AY249" s="18">
        <f t="shared" si="21"/>
        <v>0</v>
      </c>
      <c r="AZ249" s="19">
        <f t="shared" si="21"/>
        <v>0</v>
      </c>
      <c r="BA249" s="20">
        <f t="shared" si="21"/>
        <v>0</v>
      </c>
      <c r="BB249" s="18">
        <f t="shared" si="21"/>
        <v>0</v>
      </c>
      <c r="BC249" s="18">
        <f t="shared" si="21"/>
        <v>0</v>
      </c>
      <c r="BD249" s="18">
        <f t="shared" si="21"/>
        <v>0</v>
      </c>
      <c r="BE249" s="19">
        <f t="shared" si="21"/>
        <v>0</v>
      </c>
      <c r="BF249" s="20">
        <f t="shared" si="21"/>
        <v>0</v>
      </c>
      <c r="BG249" s="18">
        <f t="shared" si="21"/>
        <v>0</v>
      </c>
      <c r="BH249" s="18">
        <f t="shared" si="21"/>
        <v>0</v>
      </c>
      <c r="BI249" s="18">
        <f t="shared" si="21"/>
        <v>0</v>
      </c>
      <c r="BJ249" s="19">
        <f t="shared" si="21"/>
        <v>0</v>
      </c>
      <c r="BK249" s="19">
        <f>SUM(BK243:BK248)</f>
        <v>591.0943</v>
      </c>
      <c r="BL249" s="16"/>
      <c r="BM249" s="50"/>
    </row>
    <row r="250" spans="1:65" s="21" customFormat="1" ht="15">
      <c r="A250" s="5"/>
      <c r="B250" s="22" t="s">
        <v>25</v>
      </c>
      <c r="C250" s="20">
        <f>C249+C241</f>
        <v>0</v>
      </c>
      <c r="D250" s="18">
        <f>D249+D241</f>
        <v>130.28799999999998</v>
      </c>
      <c r="E250" s="18">
        <f>E249+E241</f>
        <v>0</v>
      </c>
      <c r="F250" s="18">
        <f>F249+F241</f>
        <v>0</v>
      </c>
      <c r="G250" s="19">
        <f>G249+G241</f>
        <v>0</v>
      </c>
      <c r="H250" s="20">
        <f aca="true" t="shared" si="22" ref="H250:BJ250">H249+H241</f>
        <v>153.2687</v>
      </c>
      <c r="I250" s="18">
        <f t="shared" si="22"/>
        <v>1681.8796</v>
      </c>
      <c r="J250" s="18">
        <f t="shared" si="22"/>
        <v>0.43170000000000003</v>
      </c>
      <c r="K250" s="18">
        <f t="shared" si="22"/>
        <v>0.7586</v>
      </c>
      <c r="L250" s="19">
        <f t="shared" si="22"/>
        <v>108.2112</v>
      </c>
      <c r="M250" s="20">
        <f t="shared" si="22"/>
        <v>0</v>
      </c>
      <c r="N250" s="18">
        <f t="shared" si="22"/>
        <v>0</v>
      </c>
      <c r="O250" s="18">
        <f t="shared" si="22"/>
        <v>0</v>
      </c>
      <c r="P250" s="18">
        <f t="shared" si="22"/>
        <v>0</v>
      </c>
      <c r="Q250" s="19">
        <f t="shared" si="22"/>
        <v>0</v>
      </c>
      <c r="R250" s="20">
        <f t="shared" si="22"/>
        <v>77.0337</v>
      </c>
      <c r="S250" s="18">
        <f t="shared" si="22"/>
        <v>3.9265</v>
      </c>
      <c r="T250" s="18">
        <f t="shared" si="22"/>
        <v>0.0035</v>
      </c>
      <c r="U250" s="18">
        <f t="shared" si="22"/>
        <v>0</v>
      </c>
      <c r="V250" s="19">
        <f t="shared" si="22"/>
        <v>16.835</v>
      </c>
      <c r="W250" s="20">
        <f t="shared" si="22"/>
        <v>0</v>
      </c>
      <c r="X250" s="18">
        <f t="shared" si="22"/>
        <v>0</v>
      </c>
      <c r="Y250" s="18">
        <f t="shared" si="22"/>
        <v>0</v>
      </c>
      <c r="Z250" s="18">
        <f t="shared" si="22"/>
        <v>0</v>
      </c>
      <c r="AA250" s="19">
        <f t="shared" si="22"/>
        <v>0</v>
      </c>
      <c r="AB250" s="20">
        <f t="shared" si="22"/>
        <v>0</v>
      </c>
      <c r="AC250" s="18">
        <f t="shared" si="22"/>
        <v>0</v>
      </c>
      <c r="AD250" s="18">
        <f t="shared" si="22"/>
        <v>0</v>
      </c>
      <c r="AE250" s="18">
        <f t="shared" si="22"/>
        <v>0</v>
      </c>
      <c r="AF250" s="19">
        <f t="shared" si="22"/>
        <v>0</v>
      </c>
      <c r="AG250" s="20">
        <f t="shared" si="22"/>
        <v>0</v>
      </c>
      <c r="AH250" s="18">
        <f t="shared" si="22"/>
        <v>0</v>
      </c>
      <c r="AI250" s="18">
        <f t="shared" si="22"/>
        <v>0</v>
      </c>
      <c r="AJ250" s="18">
        <f t="shared" si="22"/>
        <v>0</v>
      </c>
      <c r="AK250" s="19">
        <f t="shared" si="22"/>
        <v>0</v>
      </c>
      <c r="AL250" s="20">
        <f t="shared" si="22"/>
        <v>0</v>
      </c>
      <c r="AM250" s="18">
        <f t="shared" si="22"/>
        <v>0</v>
      </c>
      <c r="AN250" s="18">
        <f t="shared" si="22"/>
        <v>0</v>
      </c>
      <c r="AO250" s="18">
        <f t="shared" si="22"/>
        <v>0</v>
      </c>
      <c r="AP250" s="19">
        <f t="shared" si="22"/>
        <v>0</v>
      </c>
      <c r="AQ250" s="20">
        <f t="shared" si="22"/>
        <v>0</v>
      </c>
      <c r="AR250" s="18">
        <f t="shared" si="22"/>
        <v>0</v>
      </c>
      <c r="AS250" s="18">
        <f t="shared" si="22"/>
        <v>0</v>
      </c>
      <c r="AT250" s="18">
        <f t="shared" si="22"/>
        <v>0</v>
      </c>
      <c r="AU250" s="19">
        <f t="shared" si="22"/>
        <v>0</v>
      </c>
      <c r="AV250" s="20">
        <f t="shared" si="22"/>
        <v>0</v>
      </c>
      <c r="AW250" s="18">
        <f t="shared" si="22"/>
        <v>0</v>
      </c>
      <c r="AX250" s="18">
        <f t="shared" si="22"/>
        <v>0</v>
      </c>
      <c r="AY250" s="18">
        <f t="shared" si="22"/>
        <v>0</v>
      </c>
      <c r="AZ250" s="19">
        <f t="shared" si="22"/>
        <v>0</v>
      </c>
      <c r="BA250" s="20">
        <f t="shared" si="22"/>
        <v>0</v>
      </c>
      <c r="BB250" s="18">
        <f t="shared" si="22"/>
        <v>0</v>
      </c>
      <c r="BC250" s="18">
        <f t="shared" si="22"/>
        <v>0</v>
      </c>
      <c r="BD250" s="18">
        <f t="shared" si="22"/>
        <v>0</v>
      </c>
      <c r="BE250" s="19">
        <f t="shared" si="22"/>
        <v>0</v>
      </c>
      <c r="BF250" s="20">
        <f t="shared" si="22"/>
        <v>0</v>
      </c>
      <c r="BG250" s="18">
        <f t="shared" si="22"/>
        <v>0</v>
      </c>
      <c r="BH250" s="18">
        <f t="shared" si="22"/>
        <v>0</v>
      </c>
      <c r="BI250" s="18">
        <f t="shared" si="22"/>
        <v>0</v>
      </c>
      <c r="BJ250" s="19">
        <f t="shared" si="22"/>
        <v>0</v>
      </c>
      <c r="BK250" s="19">
        <f>BK249+BK241</f>
        <v>2172.6364999999996</v>
      </c>
      <c r="BL250" s="16"/>
      <c r="BM250" s="50"/>
    </row>
    <row r="251" spans="1:65" s="12" customFormat="1" ht="15">
      <c r="A251" s="5"/>
      <c r="B251" s="22"/>
      <c r="C251" s="44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6"/>
      <c r="BL251" s="16"/>
      <c r="BM251" s="50"/>
    </row>
    <row r="252" spans="1:65" s="12" customFormat="1" ht="15">
      <c r="A252" s="5" t="s">
        <v>50</v>
      </c>
      <c r="B252" s="24" t="s">
        <v>51</v>
      </c>
      <c r="C252" s="52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4"/>
      <c r="BL252" s="16"/>
      <c r="BM252" s="50"/>
    </row>
    <row r="253" spans="1:65" s="12" customFormat="1" ht="15">
      <c r="A253" s="5" t="s">
        <v>9</v>
      </c>
      <c r="B253" s="33" t="s">
        <v>52</v>
      </c>
      <c r="C253" s="52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4"/>
      <c r="BL253" s="16"/>
      <c r="BM253" s="50"/>
    </row>
    <row r="254" spans="1:65" s="31" customFormat="1" ht="15">
      <c r="A254" s="29"/>
      <c r="B254" s="30" t="s">
        <v>39</v>
      </c>
      <c r="C254" s="47">
        <v>0</v>
      </c>
      <c r="D254" s="48">
        <v>0</v>
      </c>
      <c r="E254" s="48">
        <v>0</v>
      </c>
      <c r="F254" s="48">
        <v>0</v>
      </c>
      <c r="G254" s="49">
        <v>0</v>
      </c>
      <c r="H254" s="47">
        <v>0</v>
      </c>
      <c r="I254" s="48">
        <v>0</v>
      </c>
      <c r="J254" s="48">
        <v>0</v>
      </c>
      <c r="K254" s="48">
        <v>0</v>
      </c>
      <c r="L254" s="49">
        <v>0</v>
      </c>
      <c r="M254" s="47">
        <v>0</v>
      </c>
      <c r="N254" s="48">
        <v>0</v>
      </c>
      <c r="O254" s="48">
        <v>0</v>
      </c>
      <c r="P254" s="48">
        <v>0</v>
      </c>
      <c r="Q254" s="49">
        <v>0</v>
      </c>
      <c r="R254" s="47">
        <v>0</v>
      </c>
      <c r="S254" s="48">
        <v>0</v>
      </c>
      <c r="T254" s="48">
        <v>0</v>
      </c>
      <c r="U254" s="48">
        <v>0</v>
      </c>
      <c r="V254" s="49">
        <v>0</v>
      </c>
      <c r="W254" s="47">
        <v>0</v>
      </c>
      <c r="X254" s="48">
        <v>0</v>
      </c>
      <c r="Y254" s="48">
        <v>0</v>
      </c>
      <c r="Z254" s="48">
        <v>0</v>
      </c>
      <c r="AA254" s="49">
        <v>0</v>
      </c>
      <c r="AB254" s="47">
        <v>0</v>
      </c>
      <c r="AC254" s="48">
        <v>0</v>
      </c>
      <c r="AD254" s="48">
        <v>0</v>
      </c>
      <c r="AE254" s="48">
        <v>0</v>
      </c>
      <c r="AF254" s="49">
        <v>0</v>
      </c>
      <c r="AG254" s="47">
        <v>0</v>
      </c>
      <c r="AH254" s="48">
        <v>0</v>
      </c>
      <c r="AI254" s="48">
        <v>0</v>
      </c>
      <c r="AJ254" s="48">
        <v>0</v>
      </c>
      <c r="AK254" s="49">
        <v>0</v>
      </c>
      <c r="AL254" s="47">
        <v>0</v>
      </c>
      <c r="AM254" s="48">
        <v>0</v>
      </c>
      <c r="AN254" s="48">
        <v>0</v>
      </c>
      <c r="AO254" s="48">
        <v>0</v>
      </c>
      <c r="AP254" s="49">
        <v>0</v>
      </c>
      <c r="AQ254" s="47">
        <v>0</v>
      </c>
      <c r="AR254" s="48">
        <v>0</v>
      </c>
      <c r="AS254" s="48">
        <v>0</v>
      </c>
      <c r="AT254" s="48">
        <v>0</v>
      </c>
      <c r="AU254" s="49">
        <v>0</v>
      </c>
      <c r="AV254" s="47">
        <v>0</v>
      </c>
      <c r="AW254" s="48">
        <v>0</v>
      </c>
      <c r="AX254" s="48">
        <v>0</v>
      </c>
      <c r="AY254" s="48">
        <v>0</v>
      </c>
      <c r="AZ254" s="49">
        <v>0</v>
      </c>
      <c r="BA254" s="47">
        <v>0</v>
      </c>
      <c r="BB254" s="48">
        <v>0</v>
      </c>
      <c r="BC254" s="48">
        <v>0</v>
      </c>
      <c r="BD254" s="48">
        <v>0</v>
      </c>
      <c r="BE254" s="49">
        <v>0</v>
      </c>
      <c r="BF254" s="47">
        <v>0</v>
      </c>
      <c r="BG254" s="48">
        <v>0</v>
      </c>
      <c r="BH254" s="48">
        <v>0</v>
      </c>
      <c r="BI254" s="48">
        <v>0</v>
      </c>
      <c r="BJ254" s="49">
        <v>0</v>
      </c>
      <c r="BK254" s="47">
        <v>0</v>
      </c>
      <c r="BL254" s="16"/>
      <c r="BM254" s="50"/>
    </row>
    <row r="255" spans="1:65" s="21" customFormat="1" ht="15">
      <c r="A255" s="5"/>
      <c r="B255" s="22" t="s">
        <v>29</v>
      </c>
      <c r="C255" s="20">
        <v>0</v>
      </c>
      <c r="D255" s="18">
        <v>0</v>
      </c>
      <c r="E255" s="18">
        <v>0</v>
      </c>
      <c r="F255" s="18">
        <v>0</v>
      </c>
      <c r="G255" s="19">
        <v>0</v>
      </c>
      <c r="H255" s="20">
        <v>0</v>
      </c>
      <c r="I255" s="18">
        <v>0</v>
      </c>
      <c r="J255" s="18">
        <v>0</v>
      </c>
      <c r="K255" s="18">
        <v>0</v>
      </c>
      <c r="L255" s="19">
        <v>0</v>
      </c>
      <c r="M255" s="20">
        <v>0</v>
      </c>
      <c r="N255" s="18">
        <v>0</v>
      </c>
      <c r="O255" s="18">
        <v>0</v>
      </c>
      <c r="P255" s="18">
        <v>0</v>
      </c>
      <c r="Q255" s="19">
        <v>0</v>
      </c>
      <c r="R255" s="20">
        <v>0</v>
      </c>
      <c r="S255" s="18">
        <v>0</v>
      </c>
      <c r="T255" s="18">
        <v>0</v>
      </c>
      <c r="U255" s="18">
        <v>0</v>
      </c>
      <c r="V255" s="19">
        <v>0</v>
      </c>
      <c r="W255" s="20">
        <v>0</v>
      </c>
      <c r="X255" s="18">
        <v>0</v>
      </c>
      <c r="Y255" s="18">
        <v>0</v>
      </c>
      <c r="Z255" s="18">
        <v>0</v>
      </c>
      <c r="AA255" s="19">
        <v>0</v>
      </c>
      <c r="AB255" s="20">
        <v>0</v>
      </c>
      <c r="AC255" s="18">
        <v>0</v>
      </c>
      <c r="AD255" s="18">
        <v>0</v>
      </c>
      <c r="AE255" s="18">
        <v>0</v>
      </c>
      <c r="AF255" s="19">
        <v>0</v>
      </c>
      <c r="AG255" s="20">
        <v>0</v>
      </c>
      <c r="AH255" s="18">
        <v>0</v>
      </c>
      <c r="AI255" s="18">
        <v>0</v>
      </c>
      <c r="AJ255" s="18">
        <v>0</v>
      </c>
      <c r="AK255" s="19">
        <v>0</v>
      </c>
      <c r="AL255" s="20">
        <v>0</v>
      </c>
      <c r="AM255" s="18">
        <v>0</v>
      </c>
      <c r="AN255" s="18">
        <v>0</v>
      </c>
      <c r="AO255" s="18">
        <v>0</v>
      </c>
      <c r="AP255" s="19">
        <v>0</v>
      </c>
      <c r="AQ255" s="20">
        <v>0</v>
      </c>
      <c r="AR255" s="18">
        <v>0</v>
      </c>
      <c r="AS255" s="18">
        <v>0</v>
      </c>
      <c r="AT255" s="18">
        <v>0</v>
      </c>
      <c r="AU255" s="19">
        <v>0</v>
      </c>
      <c r="AV255" s="20">
        <v>0</v>
      </c>
      <c r="AW255" s="18">
        <v>0</v>
      </c>
      <c r="AX255" s="18">
        <v>0</v>
      </c>
      <c r="AY255" s="18">
        <v>0</v>
      </c>
      <c r="AZ255" s="19">
        <v>0</v>
      </c>
      <c r="BA255" s="20">
        <v>0</v>
      </c>
      <c r="BB255" s="18">
        <v>0</v>
      </c>
      <c r="BC255" s="18">
        <v>0</v>
      </c>
      <c r="BD255" s="18">
        <v>0</v>
      </c>
      <c r="BE255" s="19">
        <v>0</v>
      </c>
      <c r="BF255" s="20">
        <v>0</v>
      </c>
      <c r="BG255" s="18">
        <v>0</v>
      </c>
      <c r="BH255" s="18">
        <v>0</v>
      </c>
      <c r="BI255" s="18">
        <v>0</v>
      </c>
      <c r="BJ255" s="19">
        <v>0</v>
      </c>
      <c r="BK255" s="32">
        <v>0</v>
      </c>
      <c r="BL255" s="16"/>
      <c r="BM255" s="50"/>
    </row>
    <row r="256" spans="1:65" s="12" customFormat="1" ht="12" customHeight="1">
      <c r="A256" s="5"/>
      <c r="B256" s="26"/>
      <c r="C256" s="52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4"/>
      <c r="BL256" s="16"/>
      <c r="BM256" s="50"/>
    </row>
    <row r="257" spans="1:65" s="21" customFormat="1" ht="15">
      <c r="A257" s="5"/>
      <c r="B257" s="34" t="s">
        <v>53</v>
      </c>
      <c r="C257" s="35">
        <f aca="true" t="shared" si="23" ref="C257:AH257">C255+C250+C236+C231+C195</f>
        <v>0</v>
      </c>
      <c r="D257" s="35">
        <f t="shared" si="23"/>
        <v>4045.5492738573507</v>
      </c>
      <c r="E257" s="35">
        <f t="shared" si="23"/>
        <v>0</v>
      </c>
      <c r="F257" s="35">
        <f t="shared" si="23"/>
        <v>0</v>
      </c>
      <c r="G257" s="35">
        <f t="shared" si="23"/>
        <v>181.43051316693533</v>
      </c>
      <c r="H257" s="35">
        <f t="shared" si="23"/>
        <v>1741.384969318245</v>
      </c>
      <c r="I257" s="35">
        <f t="shared" si="23"/>
        <v>29824.877791056853</v>
      </c>
      <c r="J257" s="35">
        <f t="shared" si="23"/>
        <v>2845.108569377094</v>
      </c>
      <c r="K257" s="35">
        <f t="shared" si="23"/>
        <v>399.9217317565803</v>
      </c>
      <c r="L257" s="35">
        <f t="shared" si="23"/>
        <v>2129.7725548982944</v>
      </c>
      <c r="M257" s="35">
        <f t="shared" si="23"/>
        <v>0</v>
      </c>
      <c r="N257" s="35">
        <f t="shared" si="23"/>
        <v>31.189090855903203</v>
      </c>
      <c r="O257" s="35">
        <f t="shared" si="23"/>
        <v>0</v>
      </c>
      <c r="P257" s="35">
        <f t="shared" si="23"/>
        <v>0</v>
      </c>
      <c r="Q257" s="35">
        <f t="shared" si="23"/>
        <v>0</v>
      </c>
      <c r="R257" s="35">
        <f t="shared" si="23"/>
        <v>519.9718880350167</v>
      </c>
      <c r="S257" s="35">
        <f t="shared" si="23"/>
        <v>4359.077981853619</v>
      </c>
      <c r="T257" s="35">
        <f t="shared" si="23"/>
        <v>513.0525945203199</v>
      </c>
      <c r="U257" s="35">
        <f t="shared" si="23"/>
        <v>0</v>
      </c>
      <c r="V257" s="35">
        <f t="shared" si="23"/>
        <v>736.5169859807116</v>
      </c>
      <c r="W257" s="35">
        <f t="shared" si="23"/>
        <v>0</v>
      </c>
      <c r="X257" s="35">
        <f t="shared" si="23"/>
        <v>12.273485947709501</v>
      </c>
      <c r="Y257" s="35">
        <f t="shared" si="23"/>
        <v>0</v>
      </c>
      <c r="Z257" s="35">
        <f t="shared" si="23"/>
        <v>0</v>
      </c>
      <c r="AA257" s="35">
        <f t="shared" si="23"/>
        <v>0</v>
      </c>
      <c r="AB257" s="35">
        <f t="shared" si="23"/>
        <v>83.8937964635607</v>
      </c>
      <c r="AC257" s="35">
        <f t="shared" si="23"/>
        <v>52.9256753799012</v>
      </c>
      <c r="AD257" s="35">
        <f t="shared" si="23"/>
        <v>0.0129874019354</v>
      </c>
      <c r="AE257" s="35">
        <f t="shared" si="23"/>
        <v>0</v>
      </c>
      <c r="AF257" s="35">
        <f t="shared" si="23"/>
        <v>108.0544387038099</v>
      </c>
      <c r="AG257" s="35">
        <f t="shared" si="23"/>
        <v>0</v>
      </c>
      <c r="AH257" s="35">
        <f t="shared" si="23"/>
        <v>0</v>
      </c>
      <c r="AI257" s="35">
        <f aca="true" t="shared" si="24" ref="AI257:BK257">AI255+AI250+AI236+AI231+AI195</f>
        <v>0</v>
      </c>
      <c r="AJ257" s="35">
        <f t="shared" si="24"/>
        <v>0</v>
      </c>
      <c r="AK257" s="35">
        <f t="shared" si="24"/>
        <v>0</v>
      </c>
      <c r="AL257" s="35">
        <f t="shared" si="24"/>
        <v>71.7786378071963</v>
      </c>
      <c r="AM257" s="35">
        <f t="shared" si="24"/>
        <v>246.61717332251362</v>
      </c>
      <c r="AN257" s="35">
        <f t="shared" si="24"/>
        <v>0</v>
      </c>
      <c r="AO257" s="35">
        <f t="shared" si="24"/>
        <v>0</v>
      </c>
      <c r="AP257" s="35">
        <f t="shared" si="24"/>
        <v>25.3225479353625</v>
      </c>
      <c r="AQ257" s="35">
        <f t="shared" si="24"/>
        <v>0</v>
      </c>
      <c r="AR257" s="35">
        <f t="shared" si="24"/>
        <v>809.6358436627733</v>
      </c>
      <c r="AS257" s="35">
        <f t="shared" si="24"/>
        <v>0</v>
      </c>
      <c r="AT257" s="35">
        <f t="shared" si="24"/>
        <v>0</v>
      </c>
      <c r="AU257" s="35">
        <f t="shared" si="24"/>
        <v>0</v>
      </c>
      <c r="AV257" s="35">
        <f t="shared" si="24"/>
        <v>15160.959508444179</v>
      </c>
      <c r="AW257" s="35">
        <f t="shared" si="24"/>
        <v>19813.735976074677</v>
      </c>
      <c r="AX257" s="35">
        <f t="shared" si="24"/>
        <v>695.8472625780275</v>
      </c>
      <c r="AY257" s="35">
        <f t="shared" si="24"/>
        <v>804.7926467644187</v>
      </c>
      <c r="AZ257" s="35">
        <f t="shared" si="24"/>
        <v>26162.79728748031</v>
      </c>
      <c r="BA257" s="35">
        <f t="shared" si="24"/>
        <v>0</v>
      </c>
      <c r="BB257" s="35">
        <f t="shared" si="24"/>
        <v>0</v>
      </c>
      <c r="BC257" s="35">
        <f t="shared" si="24"/>
        <v>0</v>
      </c>
      <c r="BD257" s="35">
        <f t="shared" si="24"/>
        <v>0</v>
      </c>
      <c r="BE257" s="35">
        <f t="shared" si="24"/>
        <v>0</v>
      </c>
      <c r="BF257" s="35">
        <f t="shared" si="24"/>
        <v>7636.169326960709</v>
      </c>
      <c r="BG257" s="35">
        <f t="shared" si="24"/>
        <v>5117.53966372148</v>
      </c>
      <c r="BH257" s="35">
        <f t="shared" si="24"/>
        <v>236.44060576860662</v>
      </c>
      <c r="BI257" s="35">
        <f t="shared" si="24"/>
        <v>0</v>
      </c>
      <c r="BJ257" s="35">
        <f t="shared" si="24"/>
        <v>7138.174042410895</v>
      </c>
      <c r="BK257" s="35">
        <f t="shared" si="24"/>
        <v>131504.82485150496</v>
      </c>
      <c r="BL257" s="16"/>
      <c r="BM257" s="50"/>
    </row>
    <row r="258" spans="1:65" s="12" customFormat="1" ht="15">
      <c r="A258" s="5"/>
      <c r="B258" s="22"/>
      <c r="C258" s="11"/>
      <c r="D258" s="9"/>
      <c r="E258" s="9"/>
      <c r="F258" s="9"/>
      <c r="G258" s="10"/>
      <c r="H258" s="11"/>
      <c r="I258" s="9"/>
      <c r="J258" s="9"/>
      <c r="K258" s="9"/>
      <c r="L258" s="10"/>
      <c r="M258" s="11"/>
      <c r="N258" s="9"/>
      <c r="O258" s="9"/>
      <c r="P258" s="9"/>
      <c r="Q258" s="10"/>
      <c r="R258" s="11"/>
      <c r="S258" s="9"/>
      <c r="T258" s="9"/>
      <c r="U258" s="9"/>
      <c r="V258" s="10"/>
      <c r="W258" s="11"/>
      <c r="X258" s="9"/>
      <c r="Y258" s="9"/>
      <c r="Z258" s="9"/>
      <c r="AA258" s="10"/>
      <c r="AB258" s="11"/>
      <c r="AC258" s="9"/>
      <c r="AD258" s="9"/>
      <c r="AE258" s="9"/>
      <c r="AF258" s="10"/>
      <c r="AG258" s="11"/>
      <c r="AH258" s="9"/>
      <c r="AI258" s="9"/>
      <c r="AJ258" s="9"/>
      <c r="AK258" s="10"/>
      <c r="AL258" s="11"/>
      <c r="AM258" s="9"/>
      <c r="AN258" s="9"/>
      <c r="AO258" s="9"/>
      <c r="AP258" s="10"/>
      <c r="AQ258" s="11"/>
      <c r="AR258" s="9"/>
      <c r="AS258" s="9"/>
      <c r="AT258" s="9"/>
      <c r="AU258" s="10"/>
      <c r="AV258" s="11"/>
      <c r="AW258" s="9"/>
      <c r="AX258" s="9"/>
      <c r="AY258" s="9"/>
      <c r="AZ258" s="10"/>
      <c r="BA258" s="11"/>
      <c r="BB258" s="9"/>
      <c r="BC258" s="9"/>
      <c r="BD258" s="9"/>
      <c r="BE258" s="10"/>
      <c r="BF258" s="11"/>
      <c r="BG258" s="9"/>
      <c r="BH258" s="9"/>
      <c r="BI258" s="9"/>
      <c r="BJ258" s="10"/>
      <c r="BK258" s="17"/>
      <c r="BL258" s="16"/>
      <c r="BM258" s="50"/>
    </row>
    <row r="259" spans="1:65" s="12" customFormat="1" ht="15">
      <c r="A259" s="5" t="s">
        <v>30</v>
      </c>
      <c r="B259" s="15" t="s">
        <v>31</v>
      </c>
      <c r="C259" s="11"/>
      <c r="D259" s="9"/>
      <c r="E259" s="9"/>
      <c r="F259" s="9"/>
      <c r="G259" s="10"/>
      <c r="H259" s="11"/>
      <c r="I259" s="9"/>
      <c r="J259" s="9"/>
      <c r="K259" s="9"/>
      <c r="L259" s="10"/>
      <c r="M259" s="11"/>
      <c r="N259" s="9"/>
      <c r="O259" s="9"/>
      <c r="P259" s="9"/>
      <c r="Q259" s="10"/>
      <c r="R259" s="11"/>
      <c r="S259" s="9"/>
      <c r="T259" s="9"/>
      <c r="U259" s="9"/>
      <c r="V259" s="10"/>
      <c r="W259" s="11"/>
      <c r="X259" s="9"/>
      <c r="Y259" s="9"/>
      <c r="Z259" s="9"/>
      <c r="AA259" s="10"/>
      <c r="AB259" s="11"/>
      <c r="AC259" s="9"/>
      <c r="AD259" s="9"/>
      <c r="AE259" s="9"/>
      <c r="AF259" s="10"/>
      <c r="AG259" s="11"/>
      <c r="AH259" s="9"/>
      <c r="AI259" s="9"/>
      <c r="AJ259" s="9"/>
      <c r="AK259" s="10"/>
      <c r="AL259" s="11"/>
      <c r="AM259" s="9"/>
      <c r="AN259" s="9"/>
      <c r="AO259" s="9"/>
      <c r="AP259" s="10"/>
      <c r="AQ259" s="11"/>
      <c r="AR259" s="9"/>
      <c r="AS259" s="9"/>
      <c r="AT259" s="9"/>
      <c r="AU259" s="10"/>
      <c r="AV259" s="11"/>
      <c r="AW259" s="9"/>
      <c r="AX259" s="9"/>
      <c r="AY259" s="9"/>
      <c r="AZ259" s="10"/>
      <c r="BA259" s="11"/>
      <c r="BB259" s="9"/>
      <c r="BC259" s="9"/>
      <c r="BD259" s="9"/>
      <c r="BE259" s="10"/>
      <c r="BF259" s="11"/>
      <c r="BG259" s="9"/>
      <c r="BH259" s="9"/>
      <c r="BI259" s="9"/>
      <c r="BJ259" s="10"/>
      <c r="BK259" s="17"/>
      <c r="BL259" s="16"/>
      <c r="BM259" s="50"/>
    </row>
    <row r="260" spans="1:65" s="12" customFormat="1" ht="15">
      <c r="A260" s="5"/>
      <c r="B260" s="8" t="s">
        <v>35</v>
      </c>
      <c r="C260" s="11">
        <v>0</v>
      </c>
      <c r="D260" s="9">
        <v>5.8968650925806</v>
      </c>
      <c r="E260" s="9">
        <v>0</v>
      </c>
      <c r="F260" s="9">
        <v>0</v>
      </c>
      <c r="G260" s="10">
        <v>0</v>
      </c>
      <c r="H260" s="11">
        <v>10.678269328115602</v>
      </c>
      <c r="I260" s="9">
        <v>0.1250609407735</v>
      </c>
      <c r="J260" s="9">
        <v>0</v>
      </c>
      <c r="K260" s="9">
        <v>0</v>
      </c>
      <c r="L260" s="10">
        <v>15.381051723541002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11.505795106691698</v>
      </c>
      <c r="S260" s="9">
        <v>8.31044516E-05</v>
      </c>
      <c r="T260" s="9">
        <v>0</v>
      </c>
      <c r="U260" s="9">
        <v>0</v>
      </c>
      <c r="V260" s="10">
        <v>7.657025922541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1.0420269369661002</v>
      </c>
      <c r="AC260" s="9">
        <v>0</v>
      </c>
      <c r="AD260" s="9">
        <v>0</v>
      </c>
      <c r="AE260" s="9">
        <v>0</v>
      </c>
      <c r="AF260" s="10">
        <v>1.1526524800317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1.8110031572556005</v>
      </c>
      <c r="AM260" s="9">
        <v>0</v>
      </c>
      <c r="AN260" s="9">
        <v>0</v>
      </c>
      <c r="AO260" s="9">
        <v>0</v>
      </c>
      <c r="AP260" s="10">
        <v>0.4460744832892001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243.3525997501583</v>
      </c>
      <c r="AW260" s="9">
        <v>16.00480207727953</v>
      </c>
      <c r="AX260" s="9">
        <v>0.0023998120967</v>
      </c>
      <c r="AY260" s="9">
        <v>0</v>
      </c>
      <c r="AZ260" s="10">
        <v>411.07382802959813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268.81699571715194</v>
      </c>
      <c r="BG260" s="9">
        <v>15.221551926156797</v>
      </c>
      <c r="BH260" s="9">
        <v>3.1451612000000003E-06</v>
      </c>
      <c r="BI260" s="9">
        <v>0</v>
      </c>
      <c r="BJ260" s="10">
        <v>146.90068694536498</v>
      </c>
      <c r="BK260" s="17">
        <f>SUM(C260:BJ260)</f>
        <v>1157.0687756792051</v>
      </c>
      <c r="BL260" s="16"/>
      <c r="BM260" s="50"/>
    </row>
    <row r="261" spans="1:65" s="21" customFormat="1" ht="15">
      <c r="A261" s="5"/>
      <c r="B261" s="15" t="s">
        <v>29</v>
      </c>
      <c r="C261" s="20">
        <f>SUM(C260)</f>
        <v>0</v>
      </c>
      <c r="D261" s="18">
        <f>SUM(D260)</f>
        <v>5.8968650925806</v>
      </c>
      <c r="E261" s="18">
        <f>SUM(E260)</f>
        <v>0</v>
      </c>
      <c r="F261" s="18">
        <f>SUM(F260)</f>
        <v>0</v>
      </c>
      <c r="G261" s="19">
        <f>SUM(G260)</f>
        <v>0</v>
      </c>
      <c r="H261" s="20">
        <f aca="true" t="shared" si="25" ref="H261:BK261">SUM(H260)</f>
        <v>10.678269328115602</v>
      </c>
      <c r="I261" s="18">
        <f t="shared" si="25"/>
        <v>0.1250609407735</v>
      </c>
      <c r="J261" s="18">
        <f t="shared" si="25"/>
        <v>0</v>
      </c>
      <c r="K261" s="18">
        <f t="shared" si="25"/>
        <v>0</v>
      </c>
      <c r="L261" s="19">
        <f t="shared" si="25"/>
        <v>15.381051723541002</v>
      </c>
      <c r="M261" s="20">
        <f t="shared" si="25"/>
        <v>0</v>
      </c>
      <c r="N261" s="18">
        <f t="shared" si="25"/>
        <v>0</v>
      </c>
      <c r="O261" s="18">
        <f t="shared" si="25"/>
        <v>0</v>
      </c>
      <c r="P261" s="18">
        <f t="shared" si="25"/>
        <v>0</v>
      </c>
      <c r="Q261" s="19">
        <f t="shared" si="25"/>
        <v>0</v>
      </c>
      <c r="R261" s="20">
        <f t="shared" si="25"/>
        <v>11.505795106691698</v>
      </c>
      <c r="S261" s="18">
        <f t="shared" si="25"/>
        <v>8.31044516E-05</v>
      </c>
      <c r="T261" s="18">
        <f t="shared" si="25"/>
        <v>0</v>
      </c>
      <c r="U261" s="18">
        <f t="shared" si="25"/>
        <v>0</v>
      </c>
      <c r="V261" s="19">
        <f t="shared" si="25"/>
        <v>7.657025922541</v>
      </c>
      <c r="W261" s="20">
        <f t="shared" si="25"/>
        <v>0</v>
      </c>
      <c r="X261" s="18">
        <f t="shared" si="25"/>
        <v>0</v>
      </c>
      <c r="Y261" s="18">
        <f t="shared" si="25"/>
        <v>0</v>
      </c>
      <c r="Z261" s="18">
        <f t="shared" si="25"/>
        <v>0</v>
      </c>
      <c r="AA261" s="19">
        <f t="shared" si="25"/>
        <v>0</v>
      </c>
      <c r="AB261" s="20">
        <f t="shared" si="25"/>
        <v>1.0420269369661002</v>
      </c>
      <c r="AC261" s="18">
        <f t="shared" si="25"/>
        <v>0</v>
      </c>
      <c r="AD261" s="18">
        <f t="shared" si="25"/>
        <v>0</v>
      </c>
      <c r="AE261" s="18">
        <f t="shared" si="25"/>
        <v>0</v>
      </c>
      <c r="AF261" s="19">
        <f t="shared" si="25"/>
        <v>1.1526524800317</v>
      </c>
      <c r="AG261" s="20">
        <f t="shared" si="25"/>
        <v>0</v>
      </c>
      <c r="AH261" s="18">
        <f t="shared" si="25"/>
        <v>0</v>
      </c>
      <c r="AI261" s="18">
        <f t="shared" si="25"/>
        <v>0</v>
      </c>
      <c r="AJ261" s="18">
        <f t="shared" si="25"/>
        <v>0</v>
      </c>
      <c r="AK261" s="19">
        <f t="shared" si="25"/>
        <v>0</v>
      </c>
      <c r="AL261" s="20">
        <f t="shared" si="25"/>
        <v>1.8110031572556005</v>
      </c>
      <c r="AM261" s="18">
        <f t="shared" si="25"/>
        <v>0</v>
      </c>
      <c r="AN261" s="18">
        <f t="shared" si="25"/>
        <v>0</v>
      </c>
      <c r="AO261" s="18">
        <f t="shared" si="25"/>
        <v>0</v>
      </c>
      <c r="AP261" s="19">
        <f t="shared" si="25"/>
        <v>0.4460744832892001</v>
      </c>
      <c r="AQ261" s="20">
        <f t="shared" si="25"/>
        <v>0</v>
      </c>
      <c r="AR261" s="18">
        <f t="shared" si="25"/>
        <v>0</v>
      </c>
      <c r="AS261" s="18">
        <f t="shared" si="25"/>
        <v>0</v>
      </c>
      <c r="AT261" s="18">
        <f t="shared" si="25"/>
        <v>0</v>
      </c>
      <c r="AU261" s="19">
        <f t="shared" si="25"/>
        <v>0</v>
      </c>
      <c r="AV261" s="20">
        <f t="shared" si="25"/>
        <v>243.3525997501583</v>
      </c>
      <c r="AW261" s="18">
        <f t="shared" si="25"/>
        <v>16.00480207727953</v>
      </c>
      <c r="AX261" s="18">
        <f t="shared" si="25"/>
        <v>0.0023998120967</v>
      </c>
      <c r="AY261" s="18">
        <f t="shared" si="25"/>
        <v>0</v>
      </c>
      <c r="AZ261" s="19">
        <f t="shared" si="25"/>
        <v>411.07382802959813</v>
      </c>
      <c r="BA261" s="20">
        <f t="shared" si="25"/>
        <v>0</v>
      </c>
      <c r="BB261" s="18">
        <f t="shared" si="25"/>
        <v>0</v>
      </c>
      <c r="BC261" s="18">
        <f t="shared" si="25"/>
        <v>0</v>
      </c>
      <c r="BD261" s="18">
        <f t="shared" si="25"/>
        <v>0</v>
      </c>
      <c r="BE261" s="19">
        <f t="shared" si="25"/>
        <v>0</v>
      </c>
      <c r="BF261" s="20">
        <f t="shared" si="25"/>
        <v>268.81699571715194</v>
      </c>
      <c r="BG261" s="18">
        <f t="shared" si="25"/>
        <v>15.221551926156797</v>
      </c>
      <c r="BH261" s="18">
        <f t="shared" si="25"/>
        <v>3.1451612000000003E-06</v>
      </c>
      <c r="BI261" s="18">
        <f t="shared" si="25"/>
        <v>0</v>
      </c>
      <c r="BJ261" s="19">
        <f t="shared" si="25"/>
        <v>146.90068694536498</v>
      </c>
      <c r="BK261" s="19">
        <f t="shared" si="25"/>
        <v>1157.0687756792051</v>
      </c>
      <c r="BL261" s="16"/>
      <c r="BM261" s="50"/>
    </row>
    <row r="262" spans="3:63" ht="1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4"/>
      <c r="BK262" s="13"/>
    </row>
    <row r="263" spans="7:64" ht="15">
      <c r="G263" s="25"/>
      <c r="Q263" s="25"/>
      <c r="Y263" s="25"/>
      <c r="AA263" s="25"/>
      <c r="AK263" s="25"/>
      <c r="AU263" s="25"/>
      <c r="BE263" s="25"/>
      <c r="BK263" s="13"/>
      <c r="BL263" s="25"/>
    </row>
    <row r="264" spans="1:64" ht="15">
      <c r="A264" s="63" t="s">
        <v>304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64" t="s">
        <v>305</v>
      </c>
      <c r="AP264" s="25"/>
      <c r="BL264" s="25"/>
    </row>
    <row r="265" spans="1:11" ht="15">
      <c r="A265" s="63" t="s">
        <v>306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63" t="s">
        <v>307</v>
      </c>
    </row>
    <row r="266" spans="1:11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63" t="s">
        <v>308</v>
      </c>
    </row>
    <row r="267" spans="1:11" ht="15">
      <c r="A267" s="63" t="s">
        <v>309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63" t="s">
        <v>310</v>
      </c>
    </row>
    <row r="268" spans="1:11" ht="15">
      <c r="A268" s="63" t="s">
        <v>311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63" t="s">
        <v>312</v>
      </c>
    </row>
    <row r="269" spans="1:11" ht="15">
      <c r="A269" s="63"/>
      <c r="B269" s="12"/>
      <c r="C269" s="12"/>
      <c r="D269" s="12"/>
      <c r="E269" s="12"/>
      <c r="F269" s="12"/>
      <c r="G269" s="12"/>
      <c r="H269" s="12"/>
      <c r="I269" s="12"/>
      <c r="J269" s="12"/>
      <c r="K269" s="63" t="s">
        <v>313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L42" sqref="L42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8" t="s">
        <v>302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314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54</v>
      </c>
      <c r="D4" s="36" t="s">
        <v>55</v>
      </c>
      <c r="E4" s="36" t="s">
        <v>56</v>
      </c>
      <c r="F4" s="36" t="s">
        <v>23</v>
      </c>
      <c r="G4" s="36" t="s">
        <v>27</v>
      </c>
      <c r="H4" s="36" t="s">
        <v>51</v>
      </c>
      <c r="I4" s="36" t="s">
        <v>57</v>
      </c>
      <c r="J4" s="36" t="s">
        <v>58</v>
      </c>
      <c r="K4" s="36" t="s">
        <v>59</v>
      </c>
      <c r="L4" s="36" t="s">
        <v>60</v>
      </c>
    </row>
    <row r="5" spans="2:12" ht="15">
      <c r="B5" s="37">
        <v>1</v>
      </c>
      <c r="C5" s="38" t="s">
        <v>61</v>
      </c>
      <c r="D5" s="40">
        <v>0.0334570548387</v>
      </c>
      <c r="E5" s="40">
        <v>0.26971131203180004</v>
      </c>
      <c r="F5" s="40">
        <v>1.7971101135049001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2.1002784803754</v>
      </c>
      <c r="L5" s="40">
        <v>0.14011355783809998</v>
      </c>
    </row>
    <row r="6" spans="2:12" ht="15">
      <c r="B6" s="37">
        <v>2</v>
      </c>
      <c r="C6" s="39" t="s">
        <v>62</v>
      </c>
      <c r="D6" s="40">
        <v>50.210347645662694</v>
      </c>
      <c r="E6" s="40">
        <v>91.20270406153</v>
      </c>
      <c r="F6" s="40">
        <v>334.11149790055515</v>
      </c>
      <c r="G6" s="40">
        <v>4.5211655927606</v>
      </c>
      <c r="H6" s="40">
        <v>0</v>
      </c>
      <c r="I6" s="41">
        <v>4.735</v>
      </c>
      <c r="J6" s="41">
        <v>0.24430000000000002</v>
      </c>
      <c r="K6" s="41">
        <f aca="true" t="shared" si="0" ref="K6:K41">D6+E6+F6+G6+H6+I6+J6</f>
        <v>485.0250152005085</v>
      </c>
      <c r="L6" s="40">
        <v>17.79309430795111</v>
      </c>
    </row>
    <row r="7" spans="2:12" ht="15">
      <c r="B7" s="37">
        <v>3</v>
      </c>
      <c r="C7" s="38" t="s">
        <v>63</v>
      </c>
      <c r="D7" s="40">
        <v>0.0057937820643</v>
      </c>
      <c r="E7" s="40">
        <v>0.210446155741</v>
      </c>
      <c r="F7" s="40">
        <v>2.869004844343</v>
      </c>
      <c r="G7" s="40">
        <v>0.054287484774099996</v>
      </c>
      <c r="H7" s="40">
        <v>0</v>
      </c>
      <c r="I7" s="41">
        <v>0.0083</v>
      </c>
      <c r="J7" s="41">
        <v>0</v>
      </c>
      <c r="K7" s="41">
        <f t="shared" si="0"/>
        <v>3.1478322669224</v>
      </c>
      <c r="L7" s="40">
        <v>0.2176592397411</v>
      </c>
    </row>
    <row r="8" spans="2:12" ht="15">
      <c r="B8" s="37">
        <v>4</v>
      </c>
      <c r="C8" s="39" t="s">
        <v>64</v>
      </c>
      <c r="D8" s="40">
        <v>11.2807188132506</v>
      </c>
      <c r="E8" s="40">
        <v>34.71848023602561</v>
      </c>
      <c r="F8" s="40">
        <v>153.92045038626065</v>
      </c>
      <c r="G8" s="40">
        <v>2.0066197853496</v>
      </c>
      <c r="H8" s="40">
        <v>0</v>
      </c>
      <c r="I8" s="41">
        <v>1.5064</v>
      </c>
      <c r="J8" s="41">
        <v>0.071</v>
      </c>
      <c r="K8" s="41">
        <f t="shared" si="0"/>
        <v>203.5036692208865</v>
      </c>
      <c r="L8" s="40">
        <v>8.438445046398504</v>
      </c>
    </row>
    <row r="9" spans="2:12" ht="15">
      <c r="B9" s="37">
        <v>5</v>
      </c>
      <c r="C9" s="39" t="s">
        <v>65</v>
      </c>
      <c r="D9" s="40">
        <v>22.255379876748</v>
      </c>
      <c r="E9" s="40">
        <v>166.37402409331855</v>
      </c>
      <c r="F9" s="40">
        <v>450.7407665682365</v>
      </c>
      <c r="G9" s="40">
        <v>7.641273102241701</v>
      </c>
      <c r="H9" s="40">
        <v>0</v>
      </c>
      <c r="I9" s="41">
        <v>6.7315000000000005</v>
      </c>
      <c r="J9" s="41">
        <v>0.25860000000000005</v>
      </c>
      <c r="K9" s="41">
        <f t="shared" si="0"/>
        <v>654.0015436405447</v>
      </c>
      <c r="L9" s="40">
        <v>35.18284909662049</v>
      </c>
    </row>
    <row r="10" spans="2:12" ht="15">
      <c r="B10" s="37">
        <v>6</v>
      </c>
      <c r="C10" s="39" t="s">
        <v>66</v>
      </c>
      <c r="D10" s="40">
        <v>14.9330857892174</v>
      </c>
      <c r="E10" s="40">
        <v>191.020025218797</v>
      </c>
      <c r="F10" s="40">
        <v>235.12360095992085</v>
      </c>
      <c r="G10" s="40">
        <v>16.3698673190227</v>
      </c>
      <c r="H10" s="40">
        <v>0</v>
      </c>
      <c r="I10" s="41">
        <v>1.5755</v>
      </c>
      <c r="J10" s="41">
        <v>0.0769</v>
      </c>
      <c r="K10" s="41">
        <f t="shared" si="0"/>
        <v>459.09897928695796</v>
      </c>
      <c r="L10" s="40">
        <v>11.151379776555702</v>
      </c>
    </row>
    <row r="11" spans="2:12" ht="15">
      <c r="B11" s="37">
        <v>7</v>
      </c>
      <c r="C11" s="39" t="s">
        <v>67</v>
      </c>
      <c r="D11" s="40">
        <v>67.40891135749752</v>
      </c>
      <c r="E11" s="40">
        <v>202.49422683300813</v>
      </c>
      <c r="F11" s="40">
        <v>277.4046463748616</v>
      </c>
      <c r="G11" s="40">
        <v>5.4265070421525</v>
      </c>
      <c r="H11" s="40">
        <v>0</v>
      </c>
      <c r="I11" s="41">
        <v>0</v>
      </c>
      <c r="J11" s="41">
        <v>0</v>
      </c>
      <c r="K11" s="41">
        <f t="shared" si="0"/>
        <v>552.7342916075197</v>
      </c>
      <c r="L11" s="40">
        <v>10.886581749810897</v>
      </c>
    </row>
    <row r="12" spans="2:12" ht="15">
      <c r="B12" s="37">
        <v>8</v>
      </c>
      <c r="C12" s="38" t="s">
        <v>68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69</v>
      </c>
      <c r="D13" s="40">
        <v>0</v>
      </c>
      <c r="E13" s="40">
        <v>0</v>
      </c>
      <c r="F13" s="40">
        <v>0.0005764010967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0.0005764010967</v>
      </c>
      <c r="L13" s="40">
        <v>0</v>
      </c>
    </row>
    <row r="14" spans="2:12" ht="15">
      <c r="B14" s="37">
        <v>10</v>
      </c>
      <c r="C14" s="39" t="s">
        <v>70</v>
      </c>
      <c r="D14" s="40">
        <v>112.9501378190551</v>
      </c>
      <c r="E14" s="40">
        <v>880.0291809481353</v>
      </c>
      <c r="F14" s="40">
        <v>767.4372141728104</v>
      </c>
      <c r="G14" s="40">
        <v>12.670946087505301</v>
      </c>
      <c r="H14" s="40">
        <v>0</v>
      </c>
      <c r="I14" s="41">
        <v>12.020000000000001</v>
      </c>
      <c r="J14" s="41">
        <v>0.5611</v>
      </c>
      <c r="K14" s="41">
        <f t="shared" si="0"/>
        <v>1785.668579027506</v>
      </c>
      <c r="L14" s="40">
        <v>9.0412567222688</v>
      </c>
    </row>
    <row r="15" spans="2:12" ht="15">
      <c r="B15" s="37">
        <v>11</v>
      </c>
      <c r="C15" s="39" t="s">
        <v>71</v>
      </c>
      <c r="D15" s="40">
        <v>733.1099885710602</v>
      </c>
      <c r="E15" s="40">
        <v>6960.680257619168</v>
      </c>
      <c r="F15" s="40">
        <v>4585.668792826953</v>
      </c>
      <c r="G15" s="40">
        <v>135.83150036515923</v>
      </c>
      <c r="H15" s="40">
        <v>0</v>
      </c>
      <c r="I15" s="41">
        <v>36.2184</v>
      </c>
      <c r="J15" s="41">
        <v>3.7219999999999995</v>
      </c>
      <c r="K15" s="41">
        <f t="shared" si="0"/>
        <v>12455.230939382338</v>
      </c>
      <c r="L15" s="40">
        <v>111.9094332240803</v>
      </c>
    </row>
    <row r="16" spans="2:12" ht="15">
      <c r="B16" s="37">
        <v>12</v>
      </c>
      <c r="C16" s="39" t="s">
        <v>72</v>
      </c>
      <c r="D16" s="40">
        <v>938.1042738802881</v>
      </c>
      <c r="E16" s="40">
        <v>5294.801378095829</v>
      </c>
      <c r="F16" s="40">
        <v>973.2112153365252</v>
      </c>
      <c r="G16" s="40">
        <v>19.748083370489198</v>
      </c>
      <c r="H16" s="40">
        <v>0</v>
      </c>
      <c r="I16" s="41">
        <v>7.7255</v>
      </c>
      <c r="J16" s="41">
        <v>0.2409</v>
      </c>
      <c r="K16" s="41">
        <f t="shared" si="0"/>
        <v>7233.831350683131</v>
      </c>
      <c r="L16" s="40">
        <v>33.08251147180081</v>
      </c>
    </row>
    <row r="17" spans="2:12" ht="15">
      <c r="B17" s="37">
        <v>13</v>
      </c>
      <c r="C17" s="39" t="s">
        <v>73</v>
      </c>
      <c r="D17" s="40">
        <v>8.766164376929801</v>
      </c>
      <c r="E17" s="40">
        <v>44.85053006295717</v>
      </c>
      <c r="F17" s="40">
        <v>80.42019986623886</v>
      </c>
      <c r="G17" s="40">
        <v>2.7331857835444</v>
      </c>
      <c r="H17" s="40">
        <v>0</v>
      </c>
      <c r="I17" s="41">
        <v>0.4339</v>
      </c>
      <c r="J17" s="41">
        <v>0.0485</v>
      </c>
      <c r="K17" s="41">
        <f t="shared" si="0"/>
        <v>137.2524800896702</v>
      </c>
      <c r="L17" s="40">
        <v>4.9121775822101</v>
      </c>
    </row>
    <row r="18" spans="2:12" ht="15">
      <c r="B18" s="37">
        <v>14</v>
      </c>
      <c r="C18" s="39" t="s">
        <v>74</v>
      </c>
      <c r="D18" s="40">
        <v>1.5117303817706997</v>
      </c>
      <c r="E18" s="40">
        <v>20.798324665944104</v>
      </c>
      <c r="F18" s="40">
        <v>94.85740619153675</v>
      </c>
      <c r="G18" s="40">
        <v>1.3310847347076</v>
      </c>
      <c r="H18" s="40">
        <v>0</v>
      </c>
      <c r="I18" s="41">
        <v>0.2432</v>
      </c>
      <c r="J18" s="41">
        <v>0.0485</v>
      </c>
      <c r="K18" s="41">
        <f t="shared" si="0"/>
        <v>118.79024597395917</v>
      </c>
      <c r="L18" s="40">
        <v>3.303190786374801</v>
      </c>
    </row>
    <row r="19" spans="2:12" ht="15">
      <c r="B19" s="37">
        <v>15</v>
      </c>
      <c r="C19" s="39" t="s">
        <v>75</v>
      </c>
      <c r="D19" s="40">
        <v>39.1404976474942</v>
      </c>
      <c r="E19" s="40">
        <v>122.11961824504823</v>
      </c>
      <c r="F19" s="40">
        <v>377.7351552866923</v>
      </c>
      <c r="G19" s="40">
        <v>9.867594803598896</v>
      </c>
      <c r="H19" s="40">
        <v>0</v>
      </c>
      <c r="I19" s="41">
        <v>0.1397</v>
      </c>
      <c r="J19" s="41">
        <v>0.034</v>
      </c>
      <c r="K19" s="41">
        <f t="shared" si="0"/>
        <v>549.0365659828336</v>
      </c>
      <c r="L19" s="40">
        <v>14.660009357953493</v>
      </c>
    </row>
    <row r="20" spans="2:12" ht="15">
      <c r="B20" s="37">
        <v>16</v>
      </c>
      <c r="C20" s="39" t="s">
        <v>76</v>
      </c>
      <c r="D20" s="40">
        <v>2288.000701131994</v>
      </c>
      <c r="E20" s="40">
        <v>3449.2033924164984</v>
      </c>
      <c r="F20" s="40">
        <v>2760.382438453369</v>
      </c>
      <c r="G20" s="40">
        <v>50.18738884441309</v>
      </c>
      <c r="H20" s="40">
        <v>0</v>
      </c>
      <c r="I20" s="41">
        <v>24.274299999999997</v>
      </c>
      <c r="J20" s="41">
        <v>1.8399</v>
      </c>
      <c r="K20" s="41">
        <f t="shared" si="0"/>
        <v>8573.888120846275</v>
      </c>
      <c r="L20" s="40">
        <v>69.17398246014577</v>
      </c>
    </row>
    <row r="21" spans="2:12" ht="15">
      <c r="B21" s="37">
        <v>17</v>
      </c>
      <c r="C21" s="39" t="s">
        <v>77</v>
      </c>
      <c r="D21" s="40">
        <v>124.67774986110484</v>
      </c>
      <c r="E21" s="40">
        <v>282.9730422786062</v>
      </c>
      <c r="F21" s="40">
        <v>592.4943378985345</v>
      </c>
      <c r="G21" s="40">
        <v>10.2873873822459</v>
      </c>
      <c r="H21" s="40">
        <v>0</v>
      </c>
      <c r="I21" s="41">
        <v>6.2285</v>
      </c>
      <c r="J21" s="41">
        <v>0.4937</v>
      </c>
      <c r="K21" s="41">
        <f t="shared" si="0"/>
        <v>1017.1547174204915</v>
      </c>
      <c r="L21" s="40">
        <v>28.142319476267414</v>
      </c>
    </row>
    <row r="22" spans="2:12" ht="15">
      <c r="B22" s="37">
        <v>18</v>
      </c>
      <c r="C22" s="38" t="s">
        <v>78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79</v>
      </c>
      <c r="D23" s="40">
        <v>57.28940007044881</v>
      </c>
      <c r="E23" s="40">
        <v>279.4780807176789</v>
      </c>
      <c r="F23" s="40">
        <v>863.9929827680005</v>
      </c>
      <c r="G23" s="40">
        <v>23.5391303908767</v>
      </c>
      <c r="H23" s="40">
        <v>0</v>
      </c>
      <c r="I23" s="41">
        <v>8.414299999999999</v>
      </c>
      <c r="J23" s="41">
        <v>0.8301</v>
      </c>
      <c r="K23" s="41">
        <f t="shared" si="0"/>
        <v>1233.5439939470048</v>
      </c>
      <c r="L23" s="40">
        <v>27.922075875837606</v>
      </c>
    </row>
    <row r="24" spans="2:12" ht="15">
      <c r="B24" s="37">
        <v>20</v>
      </c>
      <c r="C24" s="39" t="s">
        <v>80</v>
      </c>
      <c r="D24" s="40">
        <v>13711.164145849441</v>
      </c>
      <c r="E24" s="40">
        <v>20519.724543453503</v>
      </c>
      <c r="F24" s="40">
        <v>15211.720311032152</v>
      </c>
      <c r="G24" s="40">
        <v>294.6424677816143</v>
      </c>
      <c r="H24" s="40">
        <v>0</v>
      </c>
      <c r="I24" s="41">
        <v>1342.819</v>
      </c>
      <c r="J24" s="41">
        <v>573.9869000000001</v>
      </c>
      <c r="K24" s="41">
        <f t="shared" si="0"/>
        <v>51654.057368116715</v>
      </c>
      <c r="L24" s="40">
        <v>325.7426027828623</v>
      </c>
    </row>
    <row r="25" spans="2:12" ht="15">
      <c r="B25" s="37">
        <v>21</v>
      </c>
      <c r="C25" s="38" t="s">
        <v>81</v>
      </c>
      <c r="D25" s="40">
        <v>0</v>
      </c>
      <c r="E25" s="40">
        <v>6.0146340978695</v>
      </c>
      <c r="F25" s="40">
        <v>8.031978221566403</v>
      </c>
      <c r="G25" s="40">
        <v>0.016352719064399997</v>
      </c>
      <c r="H25" s="40">
        <v>0</v>
      </c>
      <c r="I25" s="41">
        <v>0.0284</v>
      </c>
      <c r="J25" s="41">
        <v>0</v>
      </c>
      <c r="K25" s="41">
        <f t="shared" si="0"/>
        <v>14.091365038500303</v>
      </c>
      <c r="L25" s="40">
        <v>0.17108322193460002</v>
      </c>
    </row>
    <row r="26" spans="2:12" ht="15">
      <c r="B26" s="37">
        <v>22</v>
      </c>
      <c r="C26" s="39" t="s">
        <v>82</v>
      </c>
      <c r="D26" s="40">
        <v>5.7976248710945</v>
      </c>
      <c r="E26" s="40">
        <v>18.2358592897354</v>
      </c>
      <c r="F26" s="40">
        <v>39.29879577717948</v>
      </c>
      <c r="G26" s="40">
        <v>0.46080912548270003</v>
      </c>
      <c r="H26" s="40">
        <v>0</v>
      </c>
      <c r="I26" s="41">
        <v>0.1727</v>
      </c>
      <c r="J26" s="41">
        <v>0.0103</v>
      </c>
      <c r="K26" s="41">
        <f t="shared" si="0"/>
        <v>63.976089063492076</v>
      </c>
      <c r="L26" s="40">
        <v>0.7904337276736002</v>
      </c>
    </row>
    <row r="27" spans="2:12" ht="15">
      <c r="B27" s="37">
        <v>23</v>
      </c>
      <c r="C27" s="38" t="s">
        <v>83</v>
      </c>
      <c r="D27" s="40">
        <v>0</v>
      </c>
      <c r="E27" s="40">
        <v>0.000288171258</v>
      </c>
      <c r="F27" s="40">
        <v>0.06935174664449999</v>
      </c>
      <c r="G27" s="40">
        <v>0</v>
      </c>
      <c r="H27" s="40">
        <v>0</v>
      </c>
      <c r="I27" s="41">
        <v>0</v>
      </c>
      <c r="J27" s="41">
        <v>0</v>
      </c>
      <c r="K27" s="41">
        <f t="shared" si="0"/>
        <v>0.06963991790249999</v>
      </c>
      <c r="L27" s="40">
        <v>0.00047001545159999997</v>
      </c>
    </row>
    <row r="28" spans="2:12" ht="15">
      <c r="B28" s="37">
        <v>24</v>
      </c>
      <c r="C28" s="38" t="s">
        <v>84</v>
      </c>
      <c r="D28" s="40">
        <v>4.5895740540961</v>
      </c>
      <c r="E28" s="40">
        <v>11.417262251642999</v>
      </c>
      <c r="F28" s="40">
        <v>15.617880271631998</v>
      </c>
      <c r="G28" s="40">
        <v>1.262580710677</v>
      </c>
      <c r="H28" s="40">
        <v>0</v>
      </c>
      <c r="I28" s="41">
        <v>0.0258</v>
      </c>
      <c r="J28" s="41">
        <v>0</v>
      </c>
      <c r="K28" s="41">
        <f t="shared" si="0"/>
        <v>32.91309728804809</v>
      </c>
      <c r="L28" s="40">
        <v>0.209699811967</v>
      </c>
    </row>
    <row r="29" spans="2:12" ht="15">
      <c r="B29" s="37">
        <v>25</v>
      </c>
      <c r="C29" s="39" t="s">
        <v>85</v>
      </c>
      <c r="D29" s="40">
        <v>2851.1437727138355</v>
      </c>
      <c r="E29" s="40">
        <v>6737.75080145368</v>
      </c>
      <c r="F29" s="40">
        <v>3437.908956070394</v>
      </c>
      <c r="G29" s="40">
        <v>81.70701435056942</v>
      </c>
      <c r="H29" s="40">
        <v>0</v>
      </c>
      <c r="I29" s="41">
        <v>25.503099999999996</v>
      </c>
      <c r="J29" s="41">
        <v>0.8784000000000001</v>
      </c>
      <c r="K29" s="41">
        <f t="shared" si="0"/>
        <v>13134.89204458848</v>
      </c>
      <c r="L29" s="40">
        <v>85.50846903682783</v>
      </c>
    </row>
    <row r="30" spans="2:12" ht="15">
      <c r="B30" s="37">
        <v>26</v>
      </c>
      <c r="C30" s="39" t="s">
        <v>86</v>
      </c>
      <c r="D30" s="40">
        <v>84.30084588658832</v>
      </c>
      <c r="E30" s="40">
        <v>503.5127341104004</v>
      </c>
      <c r="F30" s="40">
        <v>340.1688172982166</v>
      </c>
      <c r="G30" s="40">
        <v>8.7957130063109</v>
      </c>
      <c r="H30" s="40">
        <v>0</v>
      </c>
      <c r="I30" s="41">
        <v>2.0136</v>
      </c>
      <c r="J30" s="41">
        <v>0.1404</v>
      </c>
      <c r="K30" s="41">
        <f t="shared" si="0"/>
        <v>938.9321103015161</v>
      </c>
      <c r="L30" s="40">
        <v>13.297787926184002</v>
      </c>
    </row>
    <row r="31" spans="2:12" ht="15">
      <c r="B31" s="37">
        <v>27</v>
      </c>
      <c r="C31" s="39" t="s">
        <v>24</v>
      </c>
      <c r="D31" s="40">
        <v>2.0216324669662002</v>
      </c>
      <c r="E31" s="40">
        <v>198.65580426920116</v>
      </c>
      <c r="F31" s="40">
        <v>109.65699061807173</v>
      </c>
      <c r="G31" s="40">
        <v>6.485861933966301</v>
      </c>
      <c r="H31" s="40">
        <v>0</v>
      </c>
      <c r="I31" s="41">
        <v>11.8571</v>
      </c>
      <c r="J31" s="41">
        <v>1.2182</v>
      </c>
      <c r="K31" s="41">
        <f t="shared" si="0"/>
        <v>329.89558928820543</v>
      </c>
      <c r="L31" s="40">
        <v>2.6605357344161997</v>
      </c>
    </row>
    <row r="32" spans="2:12" ht="15">
      <c r="B32" s="37">
        <v>28</v>
      </c>
      <c r="C32" s="39" t="s">
        <v>87</v>
      </c>
      <c r="D32" s="40">
        <v>7.6826677344174</v>
      </c>
      <c r="E32" s="40">
        <v>15.551105176049802</v>
      </c>
      <c r="F32" s="40">
        <v>44.25483947106612</v>
      </c>
      <c r="G32" s="40">
        <v>0.9777050511581001</v>
      </c>
      <c r="H32" s="40">
        <v>0</v>
      </c>
      <c r="I32" s="41">
        <v>0</v>
      </c>
      <c r="J32" s="41">
        <v>0</v>
      </c>
      <c r="K32" s="41">
        <f t="shared" si="0"/>
        <v>68.46631743269143</v>
      </c>
      <c r="L32" s="40">
        <v>1.4103053547034003</v>
      </c>
    </row>
    <row r="33" spans="2:12" ht="15">
      <c r="B33" s="37">
        <v>29</v>
      </c>
      <c r="C33" s="39" t="s">
        <v>88</v>
      </c>
      <c r="D33" s="40">
        <v>267.716202556157</v>
      </c>
      <c r="E33" s="40">
        <v>591.3770039767711</v>
      </c>
      <c r="F33" s="40">
        <v>678.2346221662468</v>
      </c>
      <c r="G33" s="40">
        <v>19.25326395942791</v>
      </c>
      <c r="H33" s="40">
        <v>0</v>
      </c>
      <c r="I33" s="41">
        <v>2.4369</v>
      </c>
      <c r="J33" s="41">
        <v>0.36050000000000004</v>
      </c>
      <c r="K33" s="41">
        <f t="shared" si="0"/>
        <v>1559.3784926586027</v>
      </c>
      <c r="L33" s="40">
        <v>20.761880785553405</v>
      </c>
    </row>
    <row r="34" spans="2:12" ht="15">
      <c r="B34" s="37">
        <v>30</v>
      </c>
      <c r="C34" s="39" t="s">
        <v>89</v>
      </c>
      <c r="D34" s="40">
        <v>353.6832612879803</v>
      </c>
      <c r="E34" s="40">
        <v>5537.680903130088</v>
      </c>
      <c r="F34" s="40">
        <v>921.9002498788541</v>
      </c>
      <c r="G34" s="40">
        <v>24.2446155637443</v>
      </c>
      <c r="H34" s="40">
        <v>0</v>
      </c>
      <c r="I34" s="41">
        <v>4.8957</v>
      </c>
      <c r="J34" s="41">
        <v>0.8201999999999999</v>
      </c>
      <c r="K34" s="41">
        <f t="shared" si="0"/>
        <v>6843.2249298606675</v>
      </c>
      <c r="L34" s="40">
        <v>24.399525663889584</v>
      </c>
    </row>
    <row r="35" spans="2:12" ht="15">
      <c r="B35" s="37">
        <v>31</v>
      </c>
      <c r="C35" s="38" t="s">
        <v>90</v>
      </c>
      <c r="D35" s="40">
        <v>11.232806363418</v>
      </c>
      <c r="E35" s="40">
        <v>5.481611755189501</v>
      </c>
      <c r="F35" s="40">
        <v>14.929881602430598</v>
      </c>
      <c r="G35" s="40">
        <v>0.6182771032251</v>
      </c>
      <c r="H35" s="40">
        <v>0</v>
      </c>
      <c r="I35" s="41">
        <v>0</v>
      </c>
      <c r="J35" s="41">
        <v>0</v>
      </c>
      <c r="K35" s="41">
        <f t="shared" si="0"/>
        <v>32.2625768242632</v>
      </c>
      <c r="L35" s="40">
        <v>1.3118580988361002</v>
      </c>
    </row>
    <row r="36" spans="2:12" ht="15">
      <c r="B36" s="37">
        <v>32</v>
      </c>
      <c r="C36" s="39" t="s">
        <v>91</v>
      </c>
      <c r="D36" s="40">
        <v>1039.4072949964789</v>
      </c>
      <c r="E36" s="40">
        <v>2181.8567909568237</v>
      </c>
      <c r="F36" s="40">
        <v>1997.1592621647405</v>
      </c>
      <c r="G36" s="40">
        <v>41.4630004720837</v>
      </c>
      <c r="H36" s="40">
        <v>0</v>
      </c>
      <c r="I36" s="41">
        <v>32.717200000000005</v>
      </c>
      <c r="J36" s="41">
        <v>1.4293</v>
      </c>
      <c r="K36" s="41">
        <f t="shared" si="0"/>
        <v>5294.032848590127</v>
      </c>
      <c r="L36" s="40">
        <v>70.98913056595104</v>
      </c>
    </row>
    <row r="37" spans="2:12" ht="15">
      <c r="B37" s="37">
        <v>33</v>
      </c>
      <c r="C37" s="39" t="s">
        <v>98</v>
      </c>
      <c r="D37" s="40">
        <v>224.2759118481302</v>
      </c>
      <c r="E37" s="40">
        <v>727.4421650042356</v>
      </c>
      <c r="F37" s="40">
        <v>1029.3630896032837</v>
      </c>
      <c r="G37" s="40">
        <v>36.8438667574985</v>
      </c>
      <c r="H37" s="40">
        <v>0</v>
      </c>
      <c r="I37" s="41">
        <v>10.084</v>
      </c>
      <c r="J37" s="41">
        <v>0.6533</v>
      </c>
      <c r="K37" s="41">
        <f t="shared" si="0"/>
        <v>2028.662333213148</v>
      </c>
      <c r="L37" s="40">
        <v>30.375553661262366</v>
      </c>
    </row>
    <row r="38" spans="2:12" ht="15">
      <c r="B38" s="37">
        <v>34</v>
      </c>
      <c r="C38" s="39" t="s">
        <v>92</v>
      </c>
      <c r="D38" s="40">
        <v>97.0071998032882</v>
      </c>
      <c r="E38" s="40">
        <v>4.2328876541249</v>
      </c>
      <c r="F38" s="40">
        <v>15.247690068196205</v>
      </c>
      <c r="G38" s="40">
        <v>0.1125374794832</v>
      </c>
      <c r="H38" s="40">
        <v>0</v>
      </c>
      <c r="I38" s="41">
        <v>0.0172</v>
      </c>
      <c r="J38" s="41">
        <v>0.011</v>
      </c>
      <c r="K38" s="41">
        <f t="shared" si="0"/>
        <v>116.6285150050925</v>
      </c>
      <c r="L38" s="40">
        <v>1.0451246813517</v>
      </c>
    </row>
    <row r="39" spans="2:12" ht="15">
      <c r="B39" s="37">
        <v>35</v>
      </c>
      <c r="C39" s="39" t="s">
        <v>93</v>
      </c>
      <c r="D39" s="40">
        <v>360.8269663777912</v>
      </c>
      <c r="E39" s="40">
        <v>1758.5297964381089</v>
      </c>
      <c r="F39" s="40">
        <v>2558.3911838746294</v>
      </c>
      <c r="G39" s="40">
        <v>52.405422348923</v>
      </c>
      <c r="H39" s="40">
        <v>0</v>
      </c>
      <c r="I39" s="41">
        <v>24.4944</v>
      </c>
      <c r="J39" s="41">
        <v>1.7562</v>
      </c>
      <c r="K39" s="41">
        <f t="shared" si="0"/>
        <v>4756.403969039452</v>
      </c>
      <c r="L39" s="40">
        <v>85.40257398406905</v>
      </c>
    </row>
    <row r="40" spans="2:12" ht="15">
      <c r="B40" s="37">
        <v>36</v>
      </c>
      <c r="C40" s="39" t="s">
        <v>94</v>
      </c>
      <c r="D40" s="40">
        <v>4.0434859145087</v>
      </c>
      <c r="E40" s="40">
        <v>67.2654742718194</v>
      </c>
      <c r="F40" s="40">
        <v>154.30480915573762</v>
      </c>
      <c r="G40" s="40">
        <v>5.6253174998627</v>
      </c>
      <c r="H40" s="40">
        <v>0</v>
      </c>
      <c r="I40" s="41">
        <v>0</v>
      </c>
      <c r="J40" s="41">
        <v>0</v>
      </c>
      <c r="K40" s="41">
        <f t="shared" si="0"/>
        <v>231.2390868419284</v>
      </c>
      <c r="L40" s="40">
        <v>5.701659619497601</v>
      </c>
    </row>
    <row r="41" spans="2:12" ht="15">
      <c r="B41" s="37">
        <v>37</v>
      </c>
      <c r="C41" s="39" t="s">
        <v>95</v>
      </c>
      <c r="D41" s="40">
        <v>1878.4672831241987</v>
      </c>
      <c r="E41" s="40">
        <v>4297.409301979637</v>
      </c>
      <c r="F41" s="40">
        <v>2661.134668036375</v>
      </c>
      <c r="G41" s="40">
        <v>89.0953458379328</v>
      </c>
      <c r="H41" s="40">
        <v>0</v>
      </c>
      <c r="I41" s="41">
        <v>14.222599999999998</v>
      </c>
      <c r="J41" s="41">
        <v>1.3600999999999999</v>
      </c>
      <c r="K41" s="41">
        <f t="shared" si="0"/>
        <v>8941.689298978145</v>
      </c>
      <c r="L41" s="40">
        <v>101.33300127491852</v>
      </c>
    </row>
    <row r="42" spans="2:12" s="43" customFormat="1" ht="15">
      <c r="B42" s="36" t="s">
        <v>96</v>
      </c>
      <c r="C42" s="28"/>
      <c r="D42" s="42">
        <f aca="true" t="shared" si="1" ref="D42:L42">SUM(D5:D41)</f>
        <v>25373.039013907815</v>
      </c>
      <c r="E42" s="42">
        <f t="shared" si="1"/>
        <v>61203.36239040044</v>
      </c>
      <c r="F42" s="42">
        <f t="shared" si="1"/>
        <v>41789.56077340686</v>
      </c>
      <c r="G42" s="42">
        <f>SUM(G5:G41)</f>
        <v>966.2261737898657</v>
      </c>
      <c r="H42" s="42">
        <f t="shared" si="1"/>
        <v>0</v>
      </c>
      <c r="I42" s="42">
        <f t="shared" si="1"/>
        <v>1581.5421999999999</v>
      </c>
      <c r="J42" s="42">
        <f t="shared" si="1"/>
        <v>591.0943000000002</v>
      </c>
      <c r="K42" s="42">
        <f t="shared" si="1"/>
        <v>131504.824851505</v>
      </c>
      <c r="L42" s="42">
        <f t="shared" si="1"/>
        <v>1157.0687756792051</v>
      </c>
    </row>
    <row r="43" ht="15">
      <c r="B43" t="s">
        <v>97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2015-02-06T11:06:30Z</dcterms:modified>
  <cp:category/>
  <cp:version/>
  <cp:contentType/>
  <cp:contentStatus/>
</cp:coreProperties>
</file>