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<sst xmlns="http://schemas.openxmlformats.org/spreadsheetml/2006/main" count="280" uniqueCount="246">
  <si>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</si>
  <si>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</si>
  <si>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</si>
  <si>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</si>
  <si>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</si>
  <si>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</si>
  <si>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</si>
  <si>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</si>
  <si>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</si>
  <si>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</si>
  <si>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</si>
  <si>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</si>
  <si>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</si>
  <si>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</si>
  <si>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</si>
  <si>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</si>
  <si>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</si>
  <si>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</si>
  <si>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</si>
  <si>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</si>
  <si>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</si>
  <si>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</si>
  <si>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</si>
  <si>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</si>
  <si>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</si>
  <si>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</si>
  <si>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</si>
  <si>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</si>
  <si>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</si>
  <si>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</si>
  <si>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</si>
  <si>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</si>
  <si>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</si>
  <si>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</si>
  <si>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</si>
  <si>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</si>
  <si>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</si>
  <si>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</si>
  <si>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</si>
  <si>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</si>
  <si>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</si>
  <si>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</si>
  <si>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</si>
  <si>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</si>
  <si>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</si>
  <si>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</si>
  <si>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</si>
  <si>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</si>
  <si>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</si>
  <si>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</si>
  <si>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</si>
  <si>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</si>
  <si>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</si>
  <si>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</si>
  <si>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</si>
  <si>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</si>
  <si>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</si>
  <si>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</si>
  <si>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</si>
  <si>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</si>
  <si>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</si>
  <si>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</si>
  <si>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</si>
  <si>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</si>
  <si>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</si>
  <si>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</si>
  <si>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</si>
  <si>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</si>
  <si>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</si>
  <si>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</si>
  <si>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</si>
  <si>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</si>
  <si>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</si>
  <si>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</si>
  <si>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</si>
  <si>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</si>
  <si>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</si>
  <si>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</si>
  <si>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</si>
  <si>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</si>
  <si>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</si>
  <si>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</si>
  <si>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</si>
  <si>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</si>
  <si>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</si>
  <si>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</si>
  <si>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</si>
  <si>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</si>
  <si>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</si>
  <si>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</si>
  <si>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</si>
  <si>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</si>
  <si>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</si>
  <si>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</si>
  <si>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</si>
  <si>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</si>
  <si>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</si>
  <si>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</si>
  <si>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</si>
  <si>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</si>
  <si>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</si>
  <si>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</si>
  <si>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</si>
  <si>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</si>
  <si>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</si>
  <si>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</si>
  <si>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</si>
  <si>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</si>
  <si>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</si>
  <si>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</si>
  <si>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</si>
  <si>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</si>
  <si>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</si>
  <si>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</si>
  <si>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</si>
  <si>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</si>
  <si>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</si>
  <si>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</si>
  <si>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</si>
  <si>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</si>
  <si>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</si>
  <si>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</si>
  <si>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</si>
  <si>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</si>
  <si>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</si>
  <si>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</si>
  <si>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</si>
  <si>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</si>
  <si>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</si>
  <si>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</si>
  <si>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</si>
  <si>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</si>
  <si>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</si>
  <si>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</si>
  <si>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</si>
  <si>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</si>
  <si>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</si>
  <si>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</si>
  <si>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</si>
  <si>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</si>
  <si>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 - SERIES 5</t>
  </si>
  <si>
    <t>NIPPON INDIA FIXED HORIZON FUND - XXXVI - SERIES 8</t>
  </si>
  <si>
    <t>NIPPON INDIA FIXED HORIZON FUND - XXXV - SERIES 9</t>
  </si>
  <si>
    <t>NIPPON INDIA FIXED HORIZON FUND - XXXV - SERIES 16</t>
  </si>
  <si>
    <t>NIPPON INDIA FIXED HORIZON FUND - XXXVII - SERIES 03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</si>
  <si>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</si>
  <si>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</si>
  <si>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</si>
  <si>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</si>
  <si>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</si>
  <si>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</si>
  <si>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</si>
  <si>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</si>
  <si>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</si>
  <si>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</si>
  <si>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</si>
  <si>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</si>
  <si>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</si>
  <si>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</si>
  <si>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</si>
  <si>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</si>
  <si>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</si>
  <si>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</si>
  <si>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</si>
  <si>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</si>
  <si>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</si>
  <si>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</si>
  <si>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</si>
  <si>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</si>
  <si>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</si>
  <si>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</si>
  <si>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</si>
  <si>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</si>
  <si>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</si>
  <si>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</si>
  <si>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</si>
  <si>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</si>
  <si>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</si>
  <si>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</si>
  <si>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</si>
  <si>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</si>
  <si>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</si>
  <si>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</si>
  <si>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</si>
  <si>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</si>
  <si>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</si>
  <si>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</si>
  <si>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</si>
  <si>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</si>
  <si>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</si>
  <si>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</si>
  <si>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</si>
  <si>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</si>
  <si>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</si>
  <si>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</si>
  <si>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</si>
  <si>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</si>
  <si>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</si>
  <si>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</si>
  <si>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</si>
  <si>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</si>
  <si>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</si>
  <si>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</si>
  <si>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</si>
  <si>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</si>
  <si>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</si>
  <si>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</si>
  <si>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</si>
  <si>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</si>
  <si>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</si>
  <si>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</si>
  <si>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</si>
  <si>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</si>
  <si>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</si>
  <si>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</si>
  <si>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</si>
  <si>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</si>
  <si>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</si>
  <si>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</si>
  <si>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Mutual Fund: Average Net Assets Under Management (AAUM) as on Jul 2021 (All figures in Rs. Crore)</t>
  </si>
  <si>
    <t>Table showing State wise /Union Territory wise contribution to AAUM of category of schemes as on Jul 2021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</si>
  <si>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</si>
  <si>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</si>
  <si>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</si>
  <si>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</si>
  <si>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</si>
  <si>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</si>
  <si>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</si>
  <si>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</si>
  <si>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</si>
  <si>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</si>
  <si>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</si>
  <si>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</si>
  <si>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</si>
  <si>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</si>
  <si>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</si>
  <si>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</si>
  <si>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</si>
  <si>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</si>
  <si>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</si>
  <si>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</si>
  <si>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</si>
  <si>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</si>
  <si>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</si>
  <si>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</si>
  <si>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BANKING &amp; FINANCIAL SERVICES FUND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</si>
</sst>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219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6.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6.5" thickBot="1">
      <c r="A4" s="69"/>
      <c r="B4" s="71"/>
      <c r="C4" s="65" t="s">
        <v>50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51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50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51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50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51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33.7307276351612</v>
      </c>
      <c r="E9" s="22">
        <v>0</v>
      </c>
      <c r="F9" s="22">
        <v>0</v>
      </c>
      <c r="G9" s="23">
        <v>0</v>
      </c>
      <c r="H9" s="21">
        <v>392.2513512856681</v>
      </c>
      <c r="I9" s="22">
        <v>16287.207838559578</v>
      </c>
      <c r="J9" s="22">
        <v>1188.5126898863869</v>
      </c>
      <c r="K9" s="22">
        <v>0</v>
      </c>
      <c r="L9" s="23">
        <v>625.5098008857915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147.40461240832025</v>
      </c>
      <c r="S9" s="22">
        <v>1028.3609544908984</v>
      </c>
      <c r="T9" s="22">
        <v>135.2850457664834</v>
      </c>
      <c r="U9" s="22">
        <v>0</v>
      </c>
      <c r="V9" s="23">
        <v>150.03480874057271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339.51164743304486</v>
      </c>
      <c r="AW9" s="22">
        <v>2897.0737859720825</v>
      </c>
      <c r="AX9" s="22">
        <v>6.735030155128601</v>
      </c>
      <c r="AY9" s="22">
        <v>0</v>
      </c>
      <c r="AZ9" s="23">
        <v>860.8945852841448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213.83188993118475</v>
      </c>
      <c r="BG9" s="22">
        <v>128.50346325765486</v>
      </c>
      <c r="BH9" s="22">
        <v>26.354263292805594</v>
      </c>
      <c r="BI9" s="22">
        <v>0</v>
      </c>
      <c r="BJ9" s="23">
        <v>217.25358568380352</v>
      </c>
      <c r="BK9" s="24">
        <f>SUM(C9:BJ9)</f>
        <v>24678.456080668708</v>
      </c>
    </row>
    <row r="10" spans="1:63" s="25" customFormat="1" ht="14.25">
      <c r="A10" s="20"/>
      <c r="B10" s="7" t="s">
        <v>98</v>
      </c>
      <c r="C10" s="21">
        <v>0</v>
      </c>
      <c r="D10" s="22">
        <v>27.2096148445161</v>
      </c>
      <c r="E10" s="22">
        <v>0</v>
      </c>
      <c r="F10" s="22">
        <v>0</v>
      </c>
      <c r="G10" s="23">
        <v>0</v>
      </c>
      <c r="H10" s="21">
        <v>3.4522526538985994</v>
      </c>
      <c r="I10" s="22">
        <v>4834.7269223592875</v>
      </c>
      <c r="J10" s="22">
        <v>6.7363365978386</v>
      </c>
      <c r="K10" s="22">
        <v>0</v>
      </c>
      <c r="L10" s="23">
        <v>81.52245303432001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1.5920927714466997</v>
      </c>
      <c r="S10" s="22">
        <v>102.96646421793477</v>
      </c>
      <c r="T10" s="22">
        <v>29.672075998870596</v>
      </c>
      <c r="U10" s="22">
        <v>0</v>
      </c>
      <c r="V10" s="23">
        <v>5.764993259578901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20.43984104427699</v>
      </c>
      <c r="AW10" s="22">
        <v>2118.6109054262065</v>
      </c>
      <c r="AX10" s="22">
        <v>3.4502611524836997</v>
      </c>
      <c r="AY10" s="22">
        <v>0</v>
      </c>
      <c r="AZ10" s="23">
        <v>90.93909408681321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22.9656820350064</v>
      </c>
      <c r="BG10" s="22">
        <v>105.8988919356748</v>
      </c>
      <c r="BH10" s="22">
        <v>7.491468538451199</v>
      </c>
      <c r="BI10" s="22">
        <v>0</v>
      </c>
      <c r="BJ10" s="23">
        <v>24.2367127689809</v>
      </c>
      <c r="BK10" s="24">
        <f>SUM(C10:BJ10)</f>
        <v>7487.676062725587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60.9403424796773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395.7036039395667</v>
      </c>
      <c r="I11" s="27">
        <f t="shared" si="0"/>
        <v>21121.934760918866</v>
      </c>
      <c r="J11" s="27">
        <f t="shared" si="0"/>
        <v>1195.2490264842254</v>
      </c>
      <c r="K11" s="27">
        <f t="shared" si="0"/>
        <v>0</v>
      </c>
      <c r="L11" s="28">
        <f t="shared" si="0"/>
        <v>707.0322539201115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148.99670517976693</v>
      </c>
      <c r="S11" s="27">
        <f t="shared" si="0"/>
        <v>1131.3274187088332</v>
      </c>
      <c r="T11" s="27">
        <f t="shared" si="0"/>
        <v>164.95712176535397</v>
      </c>
      <c r="U11" s="27">
        <f t="shared" si="0"/>
        <v>0</v>
      </c>
      <c r="V11" s="28">
        <f t="shared" si="0"/>
        <v>155.7998020001516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359.95148847732185</v>
      </c>
      <c r="AW11" s="27">
        <f t="shared" si="1"/>
        <v>5015.684691398289</v>
      </c>
      <c r="AX11" s="27">
        <f t="shared" si="1"/>
        <v>10.1852913076123</v>
      </c>
      <c r="AY11" s="27">
        <f t="shared" si="1"/>
        <v>0</v>
      </c>
      <c r="AZ11" s="28">
        <f t="shared" si="1"/>
        <v>951.833679370958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236.79757196619116</v>
      </c>
      <c r="BG11" s="27">
        <f t="shared" si="1"/>
        <v>234.40235519332964</v>
      </c>
      <c r="BH11" s="27">
        <f t="shared" si="1"/>
        <v>33.84573183125679</v>
      </c>
      <c r="BI11" s="27">
        <f t="shared" si="1"/>
        <v>0</v>
      </c>
      <c r="BJ11" s="28">
        <f t="shared" si="1"/>
        <v>241.49029845278443</v>
      </c>
      <c r="BK11" s="29">
        <f t="shared" si="1"/>
        <v>32166.132143394294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44.9238640784516</v>
      </c>
      <c r="E14" s="22">
        <v>0</v>
      </c>
      <c r="F14" s="22">
        <v>0</v>
      </c>
      <c r="G14" s="23">
        <v>0</v>
      </c>
      <c r="H14" s="21">
        <v>101.32551412362331</v>
      </c>
      <c r="I14" s="22">
        <v>340.5345830411587</v>
      </c>
      <c r="J14" s="22">
        <v>0</v>
      </c>
      <c r="K14" s="22">
        <v>0</v>
      </c>
      <c r="L14" s="23">
        <v>246.4391215051537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41.66521974208029</v>
      </c>
      <c r="S14" s="22">
        <v>85.34400581148252</v>
      </c>
      <c r="T14" s="22">
        <v>28.329768746</v>
      </c>
      <c r="U14" s="22">
        <v>0</v>
      </c>
      <c r="V14" s="23">
        <v>35.01902129938301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35.46727575783811</v>
      </c>
      <c r="AW14" s="22">
        <v>210.51311842300484</v>
      </c>
      <c r="AX14" s="22">
        <v>2.6114872220645</v>
      </c>
      <c r="AY14" s="22">
        <v>0</v>
      </c>
      <c r="AZ14" s="23">
        <v>128.998041303397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13.8674066374693</v>
      </c>
      <c r="BG14" s="22">
        <v>17.9913593226434</v>
      </c>
      <c r="BH14" s="22">
        <v>10.795035698354798</v>
      </c>
      <c r="BI14" s="22">
        <v>0</v>
      </c>
      <c r="BJ14" s="23">
        <v>24.656161391734802</v>
      </c>
      <c r="BK14" s="24">
        <f>SUM(C14:BJ14)</f>
        <v>1368.4809841038395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44.9238640784516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101.32551412362331</v>
      </c>
      <c r="I15" s="27">
        <f t="shared" si="2"/>
        <v>340.5345830411587</v>
      </c>
      <c r="J15" s="27">
        <f t="shared" si="2"/>
        <v>0</v>
      </c>
      <c r="K15" s="27">
        <f t="shared" si="2"/>
        <v>0</v>
      </c>
      <c r="L15" s="28">
        <f t="shared" si="2"/>
        <v>246.4391215051537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41.66521974208029</v>
      </c>
      <c r="S15" s="27">
        <f t="shared" si="2"/>
        <v>85.34400581148252</v>
      </c>
      <c r="T15" s="27">
        <f t="shared" si="2"/>
        <v>28.329768746</v>
      </c>
      <c r="U15" s="27">
        <f t="shared" si="2"/>
        <v>0</v>
      </c>
      <c r="V15" s="28">
        <f t="shared" si="2"/>
        <v>35.01902129938301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35.46727575783811</v>
      </c>
      <c r="AW15" s="27">
        <f t="shared" si="2"/>
        <v>210.51311842300484</v>
      </c>
      <c r="AX15" s="27">
        <f t="shared" si="2"/>
        <v>2.6114872220645</v>
      </c>
      <c r="AY15" s="27">
        <f t="shared" si="2"/>
        <v>0</v>
      </c>
      <c r="AZ15" s="28">
        <f t="shared" si="2"/>
        <v>128.998041303397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13.8674066374693</v>
      </c>
      <c r="BG15" s="27">
        <f t="shared" si="2"/>
        <v>17.9913593226434</v>
      </c>
      <c r="BH15" s="27">
        <f t="shared" si="2"/>
        <v>10.795035698354798</v>
      </c>
      <c r="BI15" s="27">
        <f t="shared" si="2"/>
        <v>0</v>
      </c>
      <c r="BJ15" s="28">
        <f t="shared" si="2"/>
        <v>24.656161391734802</v>
      </c>
      <c r="BK15" s="28">
        <f t="shared" si="2"/>
        <v>1368.4809841038395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0.5166232410645</v>
      </c>
      <c r="E18" s="22">
        <v>0</v>
      </c>
      <c r="F18" s="22">
        <v>0</v>
      </c>
      <c r="G18" s="23">
        <v>0</v>
      </c>
      <c r="H18" s="21">
        <v>0.0919859192577</v>
      </c>
      <c r="I18" s="22">
        <v>0</v>
      </c>
      <c r="J18" s="22">
        <v>0</v>
      </c>
      <c r="K18" s="22">
        <v>0</v>
      </c>
      <c r="L18" s="23">
        <v>0.4020330540965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0.0458945709996</v>
      </c>
      <c r="S18" s="22">
        <v>0</v>
      </c>
      <c r="T18" s="22">
        <v>0</v>
      </c>
      <c r="U18" s="22">
        <v>0</v>
      </c>
      <c r="V18" s="23">
        <v>0.083754135129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0.3948136995151</v>
      </c>
      <c r="AW18" s="22">
        <v>1.761137832082238</v>
      </c>
      <c r="AX18" s="22">
        <v>0</v>
      </c>
      <c r="AY18" s="22">
        <v>0</v>
      </c>
      <c r="AZ18" s="23">
        <v>0.8096611796767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0.3669870461601</v>
      </c>
      <c r="BG18" s="22">
        <v>0.0244569387419</v>
      </c>
      <c r="BH18" s="22">
        <v>0</v>
      </c>
      <c r="BI18" s="22">
        <v>0</v>
      </c>
      <c r="BJ18" s="23">
        <v>0.2428210132579</v>
      </c>
      <c r="BK18" s="24">
        <f aca="true" t="shared" si="3" ref="BK18:BK29">SUM(C18:BJ18)</f>
        <v>4.740168629981238</v>
      </c>
    </row>
    <row r="19" spans="1:63" s="25" customFormat="1" ht="14.25">
      <c r="A19" s="20"/>
      <c r="B19" s="7" t="s">
        <v>101</v>
      </c>
      <c r="C19" s="21">
        <v>0</v>
      </c>
      <c r="D19" s="22">
        <v>0.5124040572258001</v>
      </c>
      <c r="E19" s="22">
        <v>0</v>
      </c>
      <c r="F19" s="22">
        <v>0</v>
      </c>
      <c r="G19" s="23">
        <v>0</v>
      </c>
      <c r="H19" s="21">
        <v>0.0533142482579</v>
      </c>
      <c r="I19" s="22">
        <v>0.055505956774099995</v>
      </c>
      <c r="J19" s="22">
        <v>0</v>
      </c>
      <c r="K19" s="22">
        <v>0</v>
      </c>
      <c r="L19" s="23">
        <v>0.3578644007418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0.049314159290099996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0.1978194983217</v>
      </c>
      <c r="AW19" s="22">
        <v>1.0406045041670564</v>
      </c>
      <c r="AX19" s="22">
        <v>0</v>
      </c>
      <c r="AY19" s="22">
        <v>0</v>
      </c>
      <c r="AZ19" s="23">
        <v>0.8846721043867001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0.0819676824834</v>
      </c>
      <c r="BG19" s="22">
        <v>0</v>
      </c>
      <c r="BH19" s="22">
        <v>0</v>
      </c>
      <c r="BI19" s="22">
        <v>0</v>
      </c>
      <c r="BJ19" s="23">
        <v>0.2144060553547</v>
      </c>
      <c r="BK19" s="24">
        <f t="shared" si="3"/>
        <v>3.4478726670032565</v>
      </c>
    </row>
    <row r="20" spans="1:63" s="25" customFormat="1" ht="14.25">
      <c r="A20" s="20"/>
      <c r="B20" s="7" t="s">
        <v>203</v>
      </c>
      <c r="C20" s="21">
        <v>0</v>
      </c>
      <c r="D20" s="22">
        <v>0.5627601612902999</v>
      </c>
      <c r="E20" s="22">
        <v>0</v>
      </c>
      <c r="F20" s="22">
        <v>0</v>
      </c>
      <c r="G20" s="23">
        <v>0</v>
      </c>
      <c r="H20" s="21">
        <v>0.0315145690321</v>
      </c>
      <c r="I20" s="22">
        <v>0</v>
      </c>
      <c r="J20" s="22">
        <v>0</v>
      </c>
      <c r="K20" s="22">
        <v>0</v>
      </c>
      <c r="L20" s="23">
        <v>197.1765287519353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0.0125441401934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0.0085369402579</v>
      </c>
      <c r="AW20" s="22">
        <v>0</v>
      </c>
      <c r="AX20" s="22">
        <v>0</v>
      </c>
      <c r="AY20" s="22">
        <v>0</v>
      </c>
      <c r="AZ20" s="23">
        <v>0.11008159796687039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0.0028082040321000005</v>
      </c>
      <c r="BG20" s="22">
        <v>0</v>
      </c>
      <c r="BH20" s="22">
        <v>0</v>
      </c>
      <c r="BI20" s="22">
        <v>0</v>
      </c>
      <c r="BJ20" s="23">
        <v>0.043807982903199996</v>
      </c>
      <c r="BK20" s="24">
        <f t="shared" si="3"/>
        <v>197.9485823476112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0.815279693644</v>
      </c>
      <c r="I21" s="22">
        <v>4.7937091199674</v>
      </c>
      <c r="J21" s="22">
        <v>0.3208687096774</v>
      </c>
      <c r="K21" s="22">
        <v>0</v>
      </c>
      <c r="L21" s="23">
        <v>25.812849004805305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0.45367752874090006</v>
      </c>
      <c r="S21" s="22">
        <v>6.7215577303223</v>
      </c>
      <c r="T21" s="22">
        <v>0</v>
      </c>
      <c r="U21" s="22">
        <v>0</v>
      </c>
      <c r="V21" s="23">
        <v>4.0332872276444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8.9293864074764</v>
      </c>
      <c r="AW21" s="22">
        <v>37.03968097384135</v>
      </c>
      <c r="AX21" s="22">
        <v>0</v>
      </c>
      <c r="AY21" s="22">
        <v>0</v>
      </c>
      <c r="AZ21" s="23">
        <v>85.08798505924861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2.1482098218014003</v>
      </c>
      <c r="BG21" s="22">
        <v>12.779633586547698</v>
      </c>
      <c r="BH21" s="22">
        <v>0.6520606645161</v>
      </c>
      <c r="BI21" s="22">
        <v>0</v>
      </c>
      <c r="BJ21" s="23">
        <v>12.726799716835899</v>
      </c>
      <c r="BK21" s="24">
        <f t="shared" si="3"/>
        <v>202.31498524506918</v>
      </c>
    </row>
    <row r="22" spans="1:63" s="25" customFormat="1" ht="14.25">
      <c r="A22" s="20"/>
      <c r="B22" s="7" t="s">
        <v>103</v>
      </c>
      <c r="C22" s="21">
        <v>0</v>
      </c>
      <c r="D22" s="22">
        <v>2.540073548387</v>
      </c>
      <c r="E22" s="22">
        <v>0</v>
      </c>
      <c r="F22" s="22">
        <v>0</v>
      </c>
      <c r="G22" s="23">
        <v>0</v>
      </c>
      <c r="H22" s="21">
        <v>0.08644808870899999</v>
      </c>
      <c r="I22" s="22">
        <v>58.5740960258062</v>
      </c>
      <c r="J22" s="22">
        <v>0</v>
      </c>
      <c r="K22" s="22">
        <v>0</v>
      </c>
      <c r="L22" s="23">
        <v>5.1103474413868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0.0279408091931</v>
      </c>
      <c r="S22" s="22">
        <v>0</v>
      </c>
      <c r="T22" s="22">
        <v>0</v>
      </c>
      <c r="U22" s="22">
        <v>0</v>
      </c>
      <c r="V22" s="23">
        <v>1.4231508849675998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0.17676547799869996</v>
      </c>
      <c r="AW22" s="22">
        <v>25.342268032105856</v>
      </c>
      <c r="AX22" s="22">
        <v>0</v>
      </c>
      <c r="AY22" s="22">
        <v>0</v>
      </c>
      <c r="AZ22" s="23">
        <v>9.900508834063201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0.07499294125749999</v>
      </c>
      <c r="BG22" s="22">
        <v>0</v>
      </c>
      <c r="BH22" s="22">
        <v>0</v>
      </c>
      <c r="BI22" s="22">
        <v>0</v>
      </c>
      <c r="BJ22" s="23">
        <v>0.5799723032257</v>
      </c>
      <c r="BK22" s="24">
        <f t="shared" si="3"/>
        <v>103.83656438710065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0.26365414438650003</v>
      </c>
      <c r="I23" s="22">
        <v>16.1001009183545</v>
      </c>
      <c r="J23" s="22">
        <v>0</v>
      </c>
      <c r="K23" s="22">
        <v>0</v>
      </c>
      <c r="L23" s="23">
        <v>2.0541035419351004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0.025490459935199997</v>
      </c>
      <c r="S23" s="22">
        <v>0.5650666493545999</v>
      </c>
      <c r="T23" s="22">
        <v>0</v>
      </c>
      <c r="U23" s="22">
        <v>0</v>
      </c>
      <c r="V23" s="23">
        <v>0.41455228225779994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0.3941591687092001</v>
      </c>
      <c r="AW23" s="22">
        <v>1.7196480848087514</v>
      </c>
      <c r="AX23" s="22">
        <v>0</v>
      </c>
      <c r="AY23" s="22">
        <v>0</v>
      </c>
      <c r="AZ23" s="23">
        <v>25.899353795159396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0.027860246451300003</v>
      </c>
      <c r="BG23" s="22">
        <v>3.799124516129</v>
      </c>
      <c r="BH23" s="22">
        <v>0</v>
      </c>
      <c r="BI23" s="22">
        <v>0</v>
      </c>
      <c r="BJ23" s="23">
        <v>1.6971736632578</v>
      </c>
      <c r="BK23" s="24">
        <f t="shared" si="3"/>
        <v>52.960287470739146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0.0585648786124</v>
      </c>
      <c r="I24" s="22">
        <v>0</v>
      </c>
      <c r="J24" s="22">
        <v>0</v>
      </c>
      <c r="K24" s="22">
        <v>0</v>
      </c>
      <c r="L24" s="23">
        <v>1.8737814503222001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0.0328866070642</v>
      </c>
      <c r="S24" s="22">
        <v>0</v>
      </c>
      <c r="T24" s="22">
        <v>0</v>
      </c>
      <c r="U24" s="22">
        <v>0</v>
      </c>
      <c r="V24" s="23">
        <v>1.0890081730643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0.0633049216125</v>
      </c>
      <c r="AW24" s="22">
        <v>0.6950903134089013</v>
      </c>
      <c r="AX24" s="22">
        <v>0</v>
      </c>
      <c r="AY24" s="22">
        <v>0</v>
      </c>
      <c r="AZ24" s="23">
        <v>20.8478233147083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0.027873421064200002</v>
      </c>
      <c r="BG24" s="22">
        <v>0</v>
      </c>
      <c r="BH24" s="22">
        <v>0</v>
      </c>
      <c r="BI24" s="22">
        <v>0</v>
      </c>
      <c r="BJ24" s="23">
        <v>0.379147064516</v>
      </c>
      <c r="BK24" s="24">
        <f t="shared" si="3"/>
        <v>25.067480144373004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0.1123530884832</v>
      </c>
      <c r="I25" s="22">
        <v>116.1221817709675</v>
      </c>
      <c r="J25" s="22">
        <v>0</v>
      </c>
      <c r="K25" s="22">
        <v>0</v>
      </c>
      <c r="L25" s="23">
        <v>15.1541073839028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0.0727644912252</v>
      </c>
      <c r="S25" s="22">
        <v>9.815354032258</v>
      </c>
      <c r="T25" s="22">
        <v>0</v>
      </c>
      <c r="U25" s="22">
        <v>0</v>
      </c>
      <c r="V25" s="23">
        <v>0.27123618454820003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0.21381094341839998</v>
      </c>
      <c r="AW25" s="22">
        <v>9.99119862135608</v>
      </c>
      <c r="AX25" s="22">
        <v>0</v>
      </c>
      <c r="AY25" s="22">
        <v>0</v>
      </c>
      <c r="AZ25" s="23">
        <v>12.7019681121271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0.2198206737415</v>
      </c>
      <c r="BG25" s="22">
        <v>4.5497764516129005</v>
      </c>
      <c r="BH25" s="22">
        <v>0</v>
      </c>
      <c r="BI25" s="22">
        <v>0</v>
      </c>
      <c r="BJ25" s="23">
        <v>0.1373565110321</v>
      </c>
      <c r="BK25" s="24">
        <f t="shared" si="3"/>
        <v>169.361928264673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0.16400012796719998</v>
      </c>
      <c r="I26" s="22">
        <v>138.9609393548385</v>
      </c>
      <c r="J26" s="22">
        <v>0</v>
      </c>
      <c r="K26" s="22">
        <v>0</v>
      </c>
      <c r="L26" s="23">
        <v>4.5470611516124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0.06679035235459999</v>
      </c>
      <c r="S26" s="22">
        <v>0.9019351535483001</v>
      </c>
      <c r="T26" s="22">
        <v>0</v>
      </c>
      <c r="U26" s="22">
        <v>0</v>
      </c>
      <c r="V26" s="23">
        <v>1.1624319218384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0.07094201709619999</v>
      </c>
      <c r="AW26" s="22">
        <v>0.18874481611858293</v>
      </c>
      <c r="AX26" s="22">
        <v>0</v>
      </c>
      <c r="AY26" s="22">
        <v>0</v>
      </c>
      <c r="AZ26" s="23">
        <v>9.4580548036442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0.033193053870700005</v>
      </c>
      <c r="BG26" s="22">
        <v>0</v>
      </c>
      <c r="BH26" s="22">
        <v>0</v>
      </c>
      <c r="BI26" s="22">
        <v>0</v>
      </c>
      <c r="BJ26" s="23">
        <v>0.026033767741900003</v>
      </c>
      <c r="BK26" s="24">
        <f t="shared" si="3"/>
        <v>155.58012652063093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0.6017389765153002</v>
      </c>
      <c r="I27" s="22">
        <v>3.6550526008384</v>
      </c>
      <c r="J27" s="22">
        <v>0</v>
      </c>
      <c r="K27" s="22">
        <v>0</v>
      </c>
      <c r="L27" s="23">
        <v>16.3875304826443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0.4194561604509</v>
      </c>
      <c r="S27" s="22">
        <v>1.6420100201611</v>
      </c>
      <c r="T27" s="22">
        <v>0</v>
      </c>
      <c r="U27" s="22">
        <v>0</v>
      </c>
      <c r="V27" s="23">
        <v>8.492864648515598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3.3779142717038004</v>
      </c>
      <c r="AW27" s="22">
        <v>16.41168540853731</v>
      </c>
      <c r="AX27" s="22">
        <v>0.5865941935483</v>
      </c>
      <c r="AY27" s="22">
        <v>0</v>
      </c>
      <c r="AZ27" s="23">
        <v>36.874296660217304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1.7651997669956991</v>
      </c>
      <c r="BG27" s="22">
        <v>0.2991513068707</v>
      </c>
      <c r="BH27" s="22">
        <v>0</v>
      </c>
      <c r="BI27" s="22">
        <v>0</v>
      </c>
      <c r="BJ27" s="23">
        <v>19.487372659932795</v>
      </c>
      <c r="BK27" s="24">
        <f t="shared" si="3"/>
        <v>110.00086715693149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0.18747952774170001</v>
      </c>
      <c r="I28" s="22">
        <v>110.9099380290319</v>
      </c>
      <c r="J28" s="22">
        <v>0</v>
      </c>
      <c r="K28" s="22">
        <v>0</v>
      </c>
      <c r="L28" s="23">
        <v>12.0673626387091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0.0032639193548</v>
      </c>
      <c r="S28" s="22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0.061040333483500006</v>
      </c>
      <c r="AW28" s="22">
        <v>7.003528258128989</v>
      </c>
      <c r="AX28" s="22">
        <v>0</v>
      </c>
      <c r="AY28" s="22">
        <v>0</v>
      </c>
      <c r="AZ28" s="23">
        <v>6.5048306359021995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0.07332201258049999</v>
      </c>
      <c r="BG28" s="22">
        <v>0</v>
      </c>
      <c r="BH28" s="22">
        <v>0</v>
      </c>
      <c r="BI28" s="22">
        <v>0</v>
      </c>
      <c r="BJ28" s="23">
        <v>0.0833427630967</v>
      </c>
      <c r="BK28" s="24">
        <f t="shared" si="3"/>
        <v>136.8941081180294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0.3591938215801</v>
      </c>
      <c r="I29" s="22">
        <v>1.0433900278709</v>
      </c>
      <c r="J29" s="22">
        <v>0</v>
      </c>
      <c r="K29" s="22">
        <v>0</v>
      </c>
      <c r="L29" s="23">
        <v>9.8464622831608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0.04543470806410001</v>
      </c>
      <c r="S29" s="22">
        <v>0</v>
      </c>
      <c r="T29" s="22">
        <v>0</v>
      </c>
      <c r="U29" s="22">
        <v>0</v>
      </c>
      <c r="V29" s="23">
        <v>0.4560309351934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0.5464168922243999</v>
      </c>
      <c r="AW29" s="22">
        <v>2.791553242993733</v>
      </c>
      <c r="AX29" s="22">
        <v>0</v>
      </c>
      <c r="AY29" s="22">
        <v>0</v>
      </c>
      <c r="AZ29" s="23">
        <v>16.067577628190797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0.1177955210962</v>
      </c>
      <c r="BG29" s="22">
        <v>0.47440018238700005</v>
      </c>
      <c r="BH29" s="22">
        <v>0</v>
      </c>
      <c r="BI29" s="22">
        <v>0</v>
      </c>
      <c r="BJ29" s="23">
        <v>1.0572126356126</v>
      </c>
      <c r="BK29" s="24">
        <f t="shared" si="3"/>
        <v>32.80546787837403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0.16936979345089997</v>
      </c>
      <c r="I30" s="22">
        <v>108.9341357258062</v>
      </c>
      <c r="J30" s="22">
        <v>0</v>
      </c>
      <c r="K30" s="22">
        <v>0</v>
      </c>
      <c r="L30" s="23">
        <v>98.25430579883819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0.1336341719671</v>
      </c>
      <c r="S30" s="22">
        <v>14.6673833690966</v>
      </c>
      <c r="T30" s="22">
        <v>0</v>
      </c>
      <c r="U30" s="22">
        <v>0</v>
      </c>
      <c r="V30" s="23">
        <v>5.092155182870799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0.4347085358370999</v>
      </c>
      <c r="AW30" s="22">
        <v>12.217067911720935</v>
      </c>
      <c r="AX30" s="22">
        <v>0</v>
      </c>
      <c r="AY30" s="22">
        <v>0</v>
      </c>
      <c r="AZ30" s="23">
        <v>23.520703034448598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0.11639263341879999</v>
      </c>
      <c r="BG30" s="22">
        <v>0</v>
      </c>
      <c r="BH30" s="22">
        <v>0</v>
      </c>
      <c r="BI30" s="22">
        <v>0</v>
      </c>
      <c r="BJ30" s="23">
        <v>1.1686058548384002</v>
      </c>
      <c r="BK30" s="24">
        <f aca="true" t="shared" si="4" ref="BK30:BK39">SUM(C30:BJ30)</f>
        <v>264.70846201229364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0.39091596416049995</v>
      </c>
      <c r="I31" s="22">
        <v>4.0074205536772</v>
      </c>
      <c r="J31" s="22">
        <v>0</v>
      </c>
      <c r="K31" s="22">
        <v>0</v>
      </c>
      <c r="L31" s="23">
        <v>4.9067034169994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0.23610899228970003</v>
      </c>
      <c r="S31" s="22">
        <v>4.9788458935483</v>
      </c>
      <c r="T31" s="22">
        <v>0</v>
      </c>
      <c r="U31" s="22">
        <v>0</v>
      </c>
      <c r="V31" s="23">
        <v>3.0707990385799997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1.2030033289320003</v>
      </c>
      <c r="AW31" s="22">
        <v>2.939482424363977</v>
      </c>
      <c r="AX31" s="22">
        <v>0</v>
      </c>
      <c r="AY31" s="22">
        <v>0</v>
      </c>
      <c r="AZ31" s="23">
        <v>16.0047830324803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1.8627350139318002</v>
      </c>
      <c r="BG31" s="22">
        <v>1.7115273385803003</v>
      </c>
      <c r="BH31" s="22">
        <v>0</v>
      </c>
      <c r="BI31" s="22">
        <v>0</v>
      </c>
      <c r="BJ31" s="23">
        <v>6.435017658804399</v>
      </c>
      <c r="BK31" s="24">
        <f t="shared" si="4"/>
        <v>47.747342656347875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0.11710142222549999</v>
      </c>
      <c r="I32" s="22">
        <v>57.047366295612605</v>
      </c>
      <c r="J32" s="22">
        <v>0</v>
      </c>
      <c r="K32" s="22">
        <v>0</v>
      </c>
      <c r="L32" s="23">
        <v>51.08276621722519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0.0641542632897</v>
      </c>
      <c r="S32" s="22">
        <v>0.0320115080645</v>
      </c>
      <c r="T32" s="22">
        <v>0</v>
      </c>
      <c r="U32" s="22">
        <v>0</v>
      </c>
      <c r="V32" s="23">
        <v>0.47950165990289995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0.306176579128</v>
      </c>
      <c r="AW32" s="22">
        <v>2.634534999579497</v>
      </c>
      <c r="AX32" s="22">
        <v>0</v>
      </c>
      <c r="AY32" s="22">
        <v>0</v>
      </c>
      <c r="AZ32" s="23">
        <v>9.1035838479013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0.156908506193</v>
      </c>
      <c r="BG32" s="22">
        <v>0</v>
      </c>
      <c r="BH32" s="22">
        <v>0</v>
      </c>
      <c r="BI32" s="22">
        <v>0</v>
      </c>
      <c r="BJ32" s="23">
        <v>2.5218212541928002</v>
      </c>
      <c r="BK32" s="24">
        <f t="shared" si="4"/>
        <v>123.545926553315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0.2587289565481001</v>
      </c>
      <c r="I33" s="22">
        <v>369.0809179562577</v>
      </c>
      <c r="J33" s="22">
        <v>0</v>
      </c>
      <c r="K33" s="22">
        <v>0</v>
      </c>
      <c r="L33" s="23">
        <v>24.382876025386498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0.0672106354837</v>
      </c>
      <c r="S33" s="22">
        <v>1.3992614206451002</v>
      </c>
      <c r="T33" s="22">
        <v>0</v>
      </c>
      <c r="U33" s="22">
        <v>0</v>
      </c>
      <c r="V33" s="23">
        <v>2.3263504653546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0.5001422842571</v>
      </c>
      <c r="AW33" s="22">
        <v>1.274523313630325</v>
      </c>
      <c r="AX33" s="22">
        <v>0</v>
      </c>
      <c r="AY33" s="22">
        <v>0</v>
      </c>
      <c r="AZ33" s="23">
        <v>14.3869496267076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0.11156107706400001</v>
      </c>
      <c r="BG33" s="22">
        <v>0</v>
      </c>
      <c r="BH33" s="22">
        <v>0</v>
      </c>
      <c r="BI33" s="22">
        <v>0</v>
      </c>
      <c r="BJ33" s="23">
        <v>26.788544815676897</v>
      </c>
      <c r="BK33" s="24">
        <f t="shared" si="4"/>
        <v>440.5770665770116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0.052495240161000004</v>
      </c>
      <c r="I34" s="22">
        <v>97.0714903225804</v>
      </c>
      <c r="J34" s="22">
        <v>0</v>
      </c>
      <c r="K34" s="22">
        <v>0</v>
      </c>
      <c r="L34" s="23">
        <v>6.005283044709101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0.006514007580500001</v>
      </c>
      <c r="S34" s="22">
        <v>0</v>
      </c>
      <c r="T34" s="22">
        <v>0</v>
      </c>
      <c r="U34" s="22">
        <v>0</v>
      </c>
      <c r="V34" s="23">
        <v>0.0012836426129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0.44796987993500004</v>
      </c>
      <c r="AW34" s="22">
        <v>1.1673503826422036</v>
      </c>
      <c r="AX34" s="22">
        <v>0</v>
      </c>
      <c r="AY34" s="22">
        <v>0</v>
      </c>
      <c r="AZ34" s="23">
        <v>36.414542756547206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0.0196675299999</v>
      </c>
      <c r="BG34" s="22">
        <v>0</v>
      </c>
      <c r="BH34" s="22">
        <v>0</v>
      </c>
      <c r="BI34" s="22">
        <v>0</v>
      </c>
      <c r="BJ34" s="23">
        <v>0.22205275806430003</v>
      </c>
      <c r="BK34" s="24">
        <f>SUM(C34:BJ34)</f>
        <v>141.40864956483253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0.1043037619349</v>
      </c>
      <c r="I35" s="22">
        <v>119.64777584438681</v>
      </c>
      <c r="J35" s="22">
        <v>0</v>
      </c>
      <c r="K35" s="22">
        <v>0</v>
      </c>
      <c r="L35" s="23">
        <v>14.1435009259674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0.0305280396448</v>
      </c>
      <c r="S35" s="22">
        <v>0</v>
      </c>
      <c r="T35" s="22">
        <v>0</v>
      </c>
      <c r="U35" s="22">
        <v>0</v>
      </c>
      <c r="V35" s="23">
        <v>0.0014934339032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0.0833779053865</v>
      </c>
      <c r="AW35" s="22">
        <v>0.3664679484155354</v>
      </c>
      <c r="AX35" s="22">
        <v>0</v>
      </c>
      <c r="AY35" s="22">
        <v>0</v>
      </c>
      <c r="AZ35" s="23">
        <v>3.8158645369346003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0.0341204444837</v>
      </c>
      <c r="BG35" s="22">
        <v>0</v>
      </c>
      <c r="BH35" s="22">
        <v>0</v>
      </c>
      <c r="BI35" s="22">
        <v>0</v>
      </c>
      <c r="BJ35" s="23">
        <v>2.2746286451612</v>
      </c>
      <c r="BK35" s="24">
        <f t="shared" si="4"/>
        <v>140.50206148621862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0.9438731897409</v>
      </c>
      <c r="I36" s="22">
        <v>12.3789220784191</v>
      </c>
      <c r="J36" s="22">
        <v>0</v>
      </c>
      <c r="K36" s="22">
        <v>0</v>
      </c>
      <c r="L36" s="23">
        <v>11.636903533450802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0.602694643386</v>
      </c>
      <c r="S36" s="22">
        <v>0.0287960241935</v>
      </c>
      <c r="T36" s="22">
        <v>0</v>
      </c>
      <c r="U36" s="22">
        <v>0</v>
      </c>
      <c r="V36" s="23">
        <v>6.8880148477085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4.206585624411101</v>
      </c>
      <c r="AW36" s="22">
        <v>18.796815585691498</v>
      </c>
      <c r="AX36" s="22">
        <v>0.11340754838700001</v>
      </c>
      <c r="AY36" s="22">
        <v>0</v>
      </c>
      <c r="AZ36" s="23">
        <v>27.846623335602796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3.2856993796367</v>
      </c>
      <c r="BG36" s="22">
        <v>7.658961769257401</v>
      </c>
      <c r="BH36" s="22">
        <v>0</v>
      </c>
      <c r="BI36" s="22">
        <v>0</v>
      </c>
      <c r="BJ36" s="23">
        <v>30.3127444210592</v>
      </c>
      <c r="BK36" s="24">
        <f t="shared" si="4"/>
        <v>124.70004198094449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0.08731233287040001</v>
      </c>
      <c r="I37" s="22">
        <v>23.944037780644997</v>
      </c>
      <c r="J37" s="22">
        <v>0</v>
      </c>
      <c r="K37" s="22">
        <v>0</v>
      </c>
      <c r="L37" s="23">
        <v>3.6962017407415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0.0190836135803</v>
      </c>
      <c r="S37" s="22">
        <v>0</v>
      </c>
      <c r="T37" s="22">
        <v>0</v>
      </c>
      <c r="U37" s="22">
        <v>0</v>
      </c>
      <c r="V37" s="23">
        <v>11.147709738741801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0.0751832142576</v>
      </c>
      <c r="AW37" s="22">
        <v>9.62143646445416</v>
      </c>
      <c r="AX37" s="22">
        <v>0</v>
      </c>
      <c r="AY37" s="22">
        <v>0</v>
      </c>
      <c r="AZ37" s="23">
        <v>5.9019758915476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0.019576660064200002</v>
      </c>
      <c r="BG37" s="22">
        <v>0</v>
      </c>
      <c r="BH37" s="22">
        <v>0</v>
      </c>
      <c r="BI37" s="22">
        <v>0</v>
      </c>
      <c r="BJ37" s="23">
        <v>0.6674556709677</v>
      </c>
      <c r="BK37" s="24">
        <f t="shared" si="4"/>
        <v>55.17997310787026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0.05998456483850001</v>
      </c>
      <c r="I38" s="22">
        <v>9.4712467741935</v>
      </c>
      <c r="J38" s="22">
        <v>0</v>
      </c>
      <c r="K38" s="22">
        <v>0</v>
      </c>
      <c r="L38" s="23">
        <v>14.4066682853546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0.0240040983868</v>
      </c>
      <c r="S38" s="22">
        <v>0</v>
      </c>
      <c r="T38" s="22">
        <v>0</v>
      </c>
      <c r="U38" s="22">
        <v>0</v>
      </c>
      <c r="V38" s="23">
        <v>0.0063141645161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13.1283274422578</v>
      </c>
      <c r="AW38" s="22">
        <v>3.252862703258735</v>
      </c>
      <c r="AX38" s="22">
        <v>0</v>
      </c>
      <c r="AY38" s="22">
        <v>0</v>
      </c>
      <c r="AZ38" s="23">
        <v>8.958142041321898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0.023207074193400002</v>
      </c>
      <c r="BG38" s="22">
        <v>0</v>
      </c>
      <c r="BH38" s="22">
        <v>0</v>
      </c>
      <c r="BI38" s="22">
        <v>0</v>
      </c>
      <c r="BJ38" s="23">
        <v>0.9031817007095001</v>
      </c>
      <c r="BK38" s="24">
        <f t="shared" si="4"/>
        <v>50.233938849030835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1.1253247404834001</v>
      </c>
      <c r="I39" s="22">
        <v>1.248264046387</v>
      </c>
      <c r="J39" s="22">
        <v>4.7575282096774</v>
      </c>
      <c r="K39" s="22">
        <v>0</v>
      </c>
      <c r="L39" s="23">
        <v>3.0598237513538997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0.5327144886767</v>
      </c>
      <c r="S39" s="22">
        <v>0.9752271979354</v>
      </c>
      <c r="T39" s="22">
        <v>2.4714432258064</v>
      </c>
      <c r="U39" s="22">
        <v>0</v>
      </c>
      <c r="V39" s="23">
        <v>10.480184515096097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2.2132729646739</v>
      </c>
      <c r="AW39" s="22">
        <v>3.9196944773888656</v>
      </c>
      <c r="AX39" s="22">
        <v>0</v>
      </c>
      <c r="AY39" s="22">
        <v>0</v>
      </c>
      <c r="AZ39" s="23">
        <v>13.1169288280938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3.1341088398028</v>
      </c>
      <c r="BG39" s="22">
        <v>9.6886605635481</v>
      </c>
      <c r="BH39" s="22">
        <v>0.0610807903225</v>
      </c>
      <c r="BI39" s="22">
        <v>0</v>
      </c>
      <c r="BJ39" s="23">
        <v>11.613404911577899</v>
      </c>
      <c r="BK39" s="24">
        <f t="shared" si="4"/>
        <v>68.39766155082415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0.0618631358706</v>
      </c>
      <c r="I40" s="22">
        <v>7.165614193548301</v>
      </c>
      <c r="J40" s="22">
        <v>0</v>
      </c>
      <c r="K40" s="22">
        <v>0</v>
      </c>
      <c r="L40" s="23">
        <v>1.472533716774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0.0167197664514</v>
      </c>
      <c r="S40" s="22">
        <v>3.1050994838709003</v>
      </c>
      <c r="T40" s="22">
        <v>0</v>
      </c>
      <c r="U40" s="22">
        <v>0</v>
      </c>
      <c r="V40" s="23">
        <v>0.0125398248386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0.135238833064</v>
      </c>
      <c r="AW40" s="22">
        <v>8.426347866557432</v>
      </c>
      <c r="AX40" s="22">
        <v>0</v>
      </c>
      <c r="AY40" s="22">
        <v>0</v>
      </c>
      <c r="AZ40" s="23">
        <v>2.6430548517737003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0.026135701935399998</v>
      </c>
      <c r="BG40" s="22">
        <v>0</v>
      </c>
      <c r="BH40" s="22">
        <v>0</v>
      </c>
      <c r="BI40" s="22">
        <v>0</v>
      </c>
      <c r="BJ40" s="23">
        <v>1.4444630074837999</v>
      </c>
      <c r="BK40" s="24">
        <f>SUM(C40:BJ40)</f>
        <v>24.50961038216813</v>
      </c>
    </row>
    <row r="41" spans="1:63" s="25" customFormat="1" ht="14.2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0.0339996840965</v>
      </c>
      <c r="I41" s="22">
        <v>119.7557445215481</v>
      </c>
      <c r="J41" s="22">
        <v>0</v>
      </c>
      <c r="K41" s="22">
        <v>0</v>
      </c>
      <c r="L41" s="23">
        <v>6.4503419229028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0.0139021832256</v>
      </c>
      <c r="S41" s="22">
        <v>0</v>
      </c>
      <c r="T41" s="22">
        <v>0</v>
      </c>
      <c r="U41" s="22">
        <v>0</v>
      </c>
      <c r="V41" s="23">
        <v>0.6344450890322001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0.11423355606419999</v>
      </c>
      <c r="AW41" s="22">
        <v>0.03139319376285549</v>
      </c>
      <c r="AX41" s="22">
        <v>0</v>
      </c>
      <c r="AY41" s="22">
        <v>0</v>
      </c>
      <c r="AZ41" s="23">
        <v>11.449767711999002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0.0429705273546</v>
      </c>
      <c r="BG41" s="22">
        <v>0</v>
      </c>
      <c r="BH41" s="22">
        <v>0</v>
      </c>
      <c r="BI41" s="22">
        <v>0</v>
      </c>
      <c r="BJ41" s="23">
        <v>1.3185270577416999</v>
      </c>
      <c r="BK41" s="24">
        <f>SUM(C41:BJ41)</f>
        <v>139.84532544772756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0.1132536575158</v>
      </c>
      <c r="I42" s="22">
        <v>29.283067736386805</v>
      </c>
      <c r="J42" s="22">
        <v>0</v>
      </c>
      <c r="K42" s="22">
        <v>0</v>
      </c>
      <c r="L42" s="23">
        <v>6.5817046766447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0.0690511651609</v>
      </c>
      <c r="S42" s="22">
        <v>0</v>
      </c>
      <c r="T42" s="22">
        <v>0</v>
      </c>
      <c r="U42" s="22">
        <v>0</v>
      </c>
      <c r="V42" s="23">
        <v>0.0025109509676999996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0.7291379677415999</v>
      </c>
      <c r="AW42" s="22">
        <v>0.6118748998411139</v>
      </c>
      <c r="AX42" s="22">
        <v>0</v>
      </c>
      <c r="AY42" s="22">
        <v>0</v>
      </c>
      <c r="AZ42" s="23">
        <v>9.100915028063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0.021205670193299997</v>
      </c>
      <c r="BG42" s="22">
        <v>0</v>
      </c>
      <c r="BH42" s="22">
        <v>0</v>
      </c>
      <c r="BI42" s="22">
        <v>0</v>
      </c>
      <c r="BJ42" s="23">
        <v>1.2388009017094</v>
      </c>
      <c r="BK42" s="24">
        <f>SUM(C42:BJ42)</f>
        <v>47.7515226542243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81.44930277577397</v>
      </c>
      <c r="I43" s="22">
        <v>52.101161612903105</v>
      </c>
      <c r="J43" s="22">
        <v>0</v>
      </c>
      <c r="K43" s="22">
        <v>0</v>
      </c>
      <c r="L43" s="23">
        <v>2.9156600971287006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0.015693120967499998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0.0708564975483</v>
      </c>
      <c r="AW43" s="22">
        <v>0</v>
      </c>
      <c r="AX43" s="22">
        <v>0</v>
      </c>
      <c r="AY43" s="22">
        <v>0</v>
      </c>
      <c r="AZ43" s="23">
        <v>1.506948046452821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0.0006237367741</v>
      </c>
      <c r="BG43" s="22">
        <v>0</v>
      </c>
      <c r="BH43" s="22">
        <v>0</v>
      </c>
      <c r="BI43" s="22">
        <v>0</v>
      </c>
      <c r="BJ43" s="23">
        <v>1.2474735483869999</v>
      </c>
      <c r="BK43" s="24">
        <f>SUM(C43:BJ43)</f>
        <v>139.30771943593552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0.4215103702892</v>
      </c>
      <c r="I44" s="22">
        <v>6.611669436032</v>
      </c>
      <c r="J44" s="22">
        <v>1.4500350806451</v>
      </c>
      <c r="K44" s="22">
        <v>0</v>
      </c>
      <c r="L44" s="23">
        <v>10.0630773980961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0.43090430664409995</v>
      </c>
      <c r="S44" s="22">
        <v>0.0232005612903</v>
      </c>
      <c r="T44" s="22">
        <v>0.1160028064516</v>
      </c>
      <c r="U44" s="22">
        <v>0</v>
      </c>
      <c r="V44" s="23">
        <v>2.069175834838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1.7764081532859002</v>
      </c>
      <c r="AW44" s="22">
        <v>6.321720846256886</v>
      </c>
      <c r="AX44" s="22">
        <v>0</v>
      </c>
      <c r="AY44" s="22">
        <v>0</v>
      </c>
      <c r="AZ44" s="23">
        <v>28.759041061671194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2.5097187000915</v>
      </c>
      <c r="BG44" s="22">
        <v>1.2474791483222</v>
      </c>
      <c r="BH44" s="22">
        <v>0</v>
      </c>
      <c r="BI44" s="22">
        <v>0</v>
      </c>
      <c r="BJ44" s="23">
        <v>10.779487136899998</v>
      </c>
      <c r="BK44" s="24">
        <f>SUM(C44:BJ44)</f>
        <v>72.57943084081407</v>
      </c>
    </row>
    <row r="45" spans="1:63" s="25" customFormat="1" ht="14.25">
      <c r="A45" s="20"/>
      <c r="B45" s="7" t="s">
        <v>126</v>
      </c>
      <c r="C45" s="21">
        <v>0</v>
      </c>
      <c r="D45" s="22">
        <v>2.4899832258064003</v>
      </c>
      <c r="E45" s="22">
        <v>0</v>
      </c>
      <c r="F45" s="22">
        <v>0</v>
      </c>
      <c r="G45" s="23">
        <v>0</v>
      </c>
      <c r="H45" s="21">
        <v>0.062249580645000004</v>
      </c>
      <c r="I45" s="22">
        <v>3.9839731612902</v>
      </c>
      <c r="J45" s="22">
        <v>0</v>
      </c>
      <c r="K45" s="22">
        <v>0</v>
      </c>
      <c r="L45" s="23">
        <v>5.753983058419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0.007469949677299999</v>
      </c>
      <c r="S45" s="22">
        <v>0</v>
      </c>
      <c r="T45" s="22">
        <v>0</v>
      </c>
      <c r="U45" s="22">
        <v>0</v>
      </c>
      <c r="V45" s="23">
        <v>5.6335870483870005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0.095888229838</v>
      </c>
      <c r="AW45" s="22">
        <v>5.359113577632288</v>
      </c>
      <c r="AX45" s="22">
        <v>0</v>
      </c>
      <c r="AY45" s="22">
        <v>0</v>
      </c>
      <c r="AZ45" s="23">
        <v>2.6026436045474997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0.048419490515799996</v>
      </c>
      <c r="BG45" s="22">
        <v>0</v>
      </c>
      <c r="BH45" s="22">
        <v>0</v>
      </c>
      <c r="BI45" s="22">
        <v>0</v>
      </c>
      <c r="BJ45" s="23">
        <v>1.2372674193548</v>
      </c>
      <c r="BK45" s="24">
        <f aca="true" t="shared" si="5" ref="BK45:BK78">SUM(C45:BJ45)</f>
        <v>27.274578346113287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1.2597558715794004</v>
      </c>
      <c r="I46" s="22">
        <v>0.9533643444835002</v>
      </c>
      <c r="J46" s="22">
        <v>0.2972336290322</v>
      </c>
      <c r="K46" s="22">
        <v>0</v>
      </c>
      <c r="L46" s="23">
        <v>6.0175259544511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0.5231556543864001</v>
      </c>
      <c r="S46" s="22">
        <v>5.993131871580499</v>
      </c>
      <c r="T46" s="22">
        <v>0</v>
      </c>
      <c r="U46" s="22">
        <v>0</v>
      </c>
      <c r="V46" s="23">
        <v>1.7855418563222003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1.5223395919297997</v>
      </c>
      <c r="AW46" s="22">
        <v>2.2873915967515233</v>
      </c>
      <c r="AX46" s="22">
        <v>0.17573133870959998</v>
      </c>
      <c r="AY46" s="22">
        <v>0</v>
      </c>
      <c r="AZ46" s="23">
        <v>27.4747916389309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1.4646703001557</v>
      </c>
      <c r="BG46" s="22">
        <v>4.0236501699025995</v>
      </c>
      <c r="BH46" s="22">
        <v>0</v>
      </c>
      <c r="BI46" s="22">
        <v>0</v>
      </c>
      <c r="BJ46" s="23">
        <v>7.577293757803699</v>
      </c>
      <c r="BK46" s="24">
        <f t="shared" si="5"/>
        <v>61.35557757601913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0.14378895258000002</v>
      </c>
      <c r="I47" s="22">
        <v>6.231143548387</v>
      </c>
      <c r="J47" s="22">
        <v>0</v>
      </c>
      <c r="K47" s="22">
        <v>0</v>
      </c>
      <c r="L47" s="23">
        <v>6.3931532806449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0.021121760677099997</v>
      </c>
      <c r="S47" s="22">
        <v>0</v>
      </c>
      <c r="T47" s="22">
        <v>0</v>
      </c>
      <c r="U47" s="22">
        <v>0</v>
      </c>
      <c r="V47" s="23">
        <v>1.6260575735483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0.0916102453222</v>
      </c>
      <c r="AW47" s="22">
        <v>1.7766836530942993</v>
      </c>
      <c r="AX47" s="22">
        <v>0</v>
      </c>
      <c r="AY47" s="22">
        <v>0</v>
      </c>
      <c r="AZ47" s="23">
        <v>9.880829901546903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0.08234767935420001</v>
      </c>
      <c r="BG47" s="22">
        <v>0</v>
      </c>
      <c r="BH47" s="22">
        <v>0</v>
      </c>
      <c r="BI47" s="22">
        <v>0</v>
      </c>
      <c r="BJ47" s="23">
        <v>0.3238571874513</v>
      </c>
      <c r="BK47" s="24">
        <f t="shared" si="5"/>
        <v>26.570593782606203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0.10282177232230001</v>
      </c>
      <c r="I48" s="22">
        <v>31.5602335588386</v>
      </c>
      <c r="J48" s="22">
        <v>0</v>
      </c>
      <c r="K48" s="22">
        <v>0</v>
      </c>
      <c r="L48" s="23">
        <v>7.619639709677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0.019823452902799993</v>
      </c>
      <c r="S48" s="22">
        <v>0</v>
      </c>
      <c r="T48" s="22">
        <v>0</v>
      </c>
      <c r="U48" s="22">
        <v>0</v>
      </c>
      <c r="V48" s="23">
        <v>0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0.17376938664399996</v>
      </c>
      <c r="AW48" s="22">
        <v>3.078397580532955</v>
      </c>
      <c r="AX48" s="22">
        <v>0</v>
      </c>
      <c r="AY48" s="22">
        <v>0</v>
      </c>
      <c r="AZ48" s="23">
        <v>7.2241553797734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0.08250105516089999</v>
      </c>
      <c r="BG48" s="22">
        <v>0</v>
      </c>
      <c r="BH48" s="22">
        <v>0</v>
      </c>
      <c r="BI48" s="22">
        <v>0</v>
      </c>
      <c r="BJ48" s="23">
        <v>1.2836917911289003</v>
      </c>
      <c r="BK48" s="24">
        <f t="shared" si="5"/>
        <v>51.14503368698085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0.242514176967</v>
      </c>
      <c r="I49" s="22">
        <v>0.7325812548386</v>
      </c>
      <c r="J49" s="22">
        <v>0</v>
      </c>
      <c r="K49" s="22">
        <v>0</v>
      </c>
      <c r="L49" s="23">
        <v>2.0438440081933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0.3678718358381</v>
      </c>
      <c r="S49" s="22">
        <v>0.005955945161199999</v>
      </c>
      <c r="T49" s="22">
        <v>0</v>
      </c>
      <c r="U49" s="22">
        <v>0</v>
      </c>
      <c r="V49" s="23">
        <v>1.1454679323221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0.94546018161</v>
      </c>
      <c r="AW49" s="22">
        <v>1.6936703792639642</v>
      </c>
      <c r="AX49" s="22">
        <v>0.0807818669032</v>
      </c>
      <c r="AY49" s="22">
        <v>0</v>
      </c>
      <c r="AZ49" s="23">
        <v>10.556832176384301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1.4463924107386001</v>
      </c>
      <c r="BG49" s="22">
        <v>9.0146840637095</v>
      </c>
      <c r="BH49" s="22">
        <v>0</v>
      </c>
      <c r="BI49" s="22">
        <v>0</v>
      </c>
      <c r="BJ49" s="23">
        <v>4.171065135127501</v>
      </c>
      <c r="BK49" s="24">
        <f t="shared" si="5"/>
        <v>32.44712136705736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0.0425016153869</v>
      </c>
      <c r="I50" s="22">
        <v>6.161440322580599</v>
      </c>
      <c r="J50" s="22">
        <v>0</v>
      </c>
      <c r="K50" s="22">
        <v>0</v>
      </c>
      <c r="L50" s="23">
        <v>5.846590722096499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0.0030807201611</v>
      </c>
      <c r="S50" s="22">
        <v>1.5662381300000001</v>
      </c>
      <c r="T50" s="22">
        <v>0</v>
      </c>
      <c r="U50" s="22">
        <v>0</v>
      </c>
      <c r="V50" s="23">
        <v>1.3282833047419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0.0146989548386</v>
      </c>
      <c r="AW50" s="22">
        <v>2.449825806418897</v>
      </c>
      <c r="AX50" s="22">
        <v>0</v>
      </c>
      <c r="AY50" s="22">
        <v>0</v>
      </c>
      <c r="AZ50" s="23">
        <v>5.8272055343214975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0.0238858016129</v>
      </c>
      <c r="BG50" s="22">
        <v>0</v>
      </c>
      <c r="BH50" s="22">
        <v>0</v>
      </c>
      <c r="BI50" s="22">
        <v>0</v>
      </c>
      <c r="BJ50" s="23">
        <v>4.3484408064515</v>
      </c>
      <c r="BK50" s="24">
        <f t="shared" si="5"/>
        <v>27.61219171861039</v>
      </c>
    </row>
    <row r="51" spans="1:63" s="25" customFormat="1" ht="14.2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0.370812923516</v>
      </c>
      <c r="I51" s="22">
        <v>0.8685325888709</v>
      </c>
      <c r="J51" s="22">
        <v>1.171</v>
      </c>
      <c r="K51" s="22">
        <v>0</v>
      </c>
      <c r="L51" s="23">
        <v>6.524725572032101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0.3419296182901</v>
      </c>
      <c r="S51" s="22">
        <v>0</v>
      </c>
      <c r="T51" s="22">
        <v>5.8668975099353995</v>
      </c>
      <c r="U51" s="22">
        <v>0</v>
      </c>
      <c r="V51" s="23">
        <v>1.1716148547419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0.8242443384158998</v>
      </c>
      <c r="AW51" s="22">
        <v>0.7875350978608734</v>
      </c>
      <c r="AX51" s="22">
        <v>0</v>
      </c>
      <c r="AY51" s="22">
        <v>0</v>
      </c>
      <c r="AZ51" s="23">
        <v>13.311444602189699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1.0749567650932</v>
      </c>
      <c r="BG51" s="22">
        <v>0.0519634596773</v>
      </c>
      <c r="BH51" s="22">
        <v>0</v>
      </c>
      <c r="BI51" s="22">
        <v>0</v>
      </c>
      <c r="BJ51" s="23">
        <v>4.2407607066112005</v>
      </c>
      <c r="BK51" s="24">
        <f t="shared" si="5"/>
        <v>36.606418037234576</v>
      </c>
    </row>
    <row r="52" spans="1:63" s="25" customFormat="1" ht="14.2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0.11286712832210001</v>
      </c>
      <c r="I52" s="22">
        <v>18.3047564516128</v>
      </c>
      <c r="J52" s="22">
        <v>0</v>
      </c>
      <c r="K52" s="22">
        <v>0</v>
      </c>
      <c r="L52" s="23">
        <v>0.0378298299998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0.0378298299997</v>
      </c>
      <c r="S52" s="22">
        <v>0</v>
      </c>
      <c r="T52" s="22">
        <v>0</v>
      </c>
      <c r="U52" s="22">
        <v>0</v>
      </c>
      <c r="V52" s="23">
        <v>0.5186347661289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0.0012174693548</v>
      </c>
      <c r="AW52" s="22">
        <v>7.304816128895143</v>
      </c>
      <c r="AX52" s="22">
        <v>0</v>
      </c>
      <c r="AY52" s="22">
        <v>0</v>
      </c>
      <c r="AZ52" s="23">
        <v>1.9601256612901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0.010324140225700001</v>
      </c>
      <c r="BG52" s="22">
        <v>0</v>
      </c>
      <c r="BH52" s="22">
        <v>0</v>
      </c>
      <c r="BI52" s="22">
        <v>0</v>
      </c>
      <c r="BJ52" s="23">
        <v>2.4349387096774002</v>
      </c>
      <c r="BK52" s="24">
        <f t="shared" si="5"/>
        <v>30.723340115506446</v>
      </c>
    </row>
    <row r="53" spans="1:63" s="25" customFormat="1" ht="14.2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3.9109532489669996</v>
      </c>
      <c r="I53" s="22">
        <v>9.7400813032257</v>
      </c>
      <c r="J53" s="22">
        <v>0</v>
      </c>
      <c r="K53" s="22">
        <v>0</v>
      </c>
      <c r="L53" s="23">
        <v>4.494971335483299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0.09138086274150001</v>
      </c>
      <c r="S53" s="22">
        <v>0.011720916129</v>
      </c>
      <c r="T53" s="22">
        <v>2.4054771260645</v>
      </c>
      <c r="U53" s="22">
        <v>0</v>
      </c>
      <c r="V53" s="23">
        <v>0.6534410741932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0.39363978841810005</v>
      </c>
      <c r="AW53" s="22">
        <v>1.5259297920090438</v>
      </c>
      <c r="AX53" s="22">
        <v>0</v>
      </c>
      <c r="AY53" s="22">
        <v>0</v>
      </c>
      <c r="AZ53" s="23">
        <v>15.6871751707075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0.4540354031599</v>
      </c>
      <c r="BG53" s="22">
        <v>0.2889787349031</v>
      </c>
      <c r="BH53" s="22">
        <v>0</v>
      </c>
      <c r="BI53" s="22">
        <v>0</v>
      </c>
      <c r="BJ53" s="23">
        <v>1.5226509842572002</v>
      </c>
      <c r="BK53" s="24">
        <f t="shared" si="5"/>
        <v>41.180435740259036</v>
      </c>
    </row>
    <row r="54" spans="1:63" s="25" customFormat="1" ht="14.2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0.2629760414509</v>
      </c>
      <c r="I54" s="22">
        <v>4.4501487468063</v>
      </c>
      <c r="J54" s="22">
        <v>0</v>
      </c>
      <c r="K54" s="22">
        <v>0</v>
      </c>
      <c r="L54" s="23">
        <v>0.7219063138702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0.5050441928699</v>
      </c>
      <c r="S54" s="22">
        <v>0</v>
      </c>
      <c r="T54" s="22">
        <v>0.6123769354838</v>
      </c>
      <c r="U54" s="22">
        <v>0</v>
      </c>
      <c r="V54" s="23">
        <v>1.6701041498704003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0.7554690456097001</v>
      </c>
      <c r="AW54" s="22">
        <v>5.949741376036934</v>
      </c>
      <c r="AX54" s="22">
        <v>0</v>
      </c>
      <c r="AY54" s="22">
        <v>0</v>
      </c>
      <c r="AZ54" s="23">
        <v>22.924313751353097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1.0289328670617999</v>
      </c>
      <c r="BG54" s="22">
        <v>0.8603643936127</v>
      </c>
      <c r="BH54" s="22">
        <v>0</v>
      </c>
      <c r="BI54" s="22">
        <v>0</v>
      </c>
      <c r="BJ54" s="23">
        <v>6.199472490869801</v>
      </c>
      <c r="BK54" s="24">
        <f t="shared" si="5"/>
        <v>45.94085030489553</v>
      </c>
    </row>
    <row r="55" spans="1:63" s="25" customFormat="1" ht="14.25">
      <c r="A55" s="20"/>
      <c r="B55" s="7" t="s">
        <v>136</v>
      </c>
      <c r="C55" s="21">
        <v>0</v>
      </c>
      <c r="D55" s="22">
        <v>0.5165518151290001</v>
      </c>
      <c r="E55" s="22">
        <v>0</v>
      </c>
      <c r="F55" s="22">
        <v>0</v>
      </c>
      <c r="G55" s="23">
        <v>0</v>
      </c>
      <c r="H55" s="21">
        <v>0.0401038680966</v>
      </c>
      <c r="I55" s="22">
        <v>1E-09</v>
      </c>
      <c r="J55" s="22">
        <v>0</v>
      </c>
      <c r="K55" s="22">
        <v>0</v>
      </c>
      <c r="L55" s="23">
        <v>0.0423281015483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0.0843371680964</v>
      </c>
      <c r="S55" s="22">
        <v>0</v>
      </c>
      <c r="T55" s="22">
        <v>0</v>
      </c>
      <c r="U55" s="22">
        <v>0</v>
      </c>
      <c r="V55" s="23">
        <v>0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1.2559274226752006</v>
      </c>
      <c r="AW55" s="22">
        <v>0.08047787848956825</v>
      </c>
      <c r="AX55" s="22">
        <v>0</v>
      </c>
      <c r="AY55" s="22">
        <v>0</v>
      </c>
      <c r="AZ55" s="23">
        <v>1.1180324009668001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0.2822150392886</v>
      </c>
      <c r="BG55" s="22">
        <v>0.24793074509670002</v>
      </c>
      <c r="BH55" s="22">
        <v>0</v>
      </c>
      <c r="BI55" s="22">
        <v>0</v>
      </c>
      <c r="BJ55" s="23">
        <v>0.5542731025480999</v>
      </c>
      <c r="BK55" s="24">
        <f t="shared" si="5"/>
        <v>4.222177542935269</v>
      </c>
    </row>
    <row r="56" spans="1:63" s="25" customFormat="1" ht="14.25">
      <c r="A56" s="20"/>
      <c r="B56" s="7" t="s">
        <v>137</v>
      </c>
      <c r="C56" s="21">
        <v>0</v>
      </c>
      <c r="D56" s="22">
        <v>0.5169551733225</v>
      </c>
      <c r="E56" s="22">
        <v>0</v>
      </c>
      <c r="F56" s="22">
        <v>0</v>
      </c>
      <c r="G56" s="23">
        <v>0</v>
      </c>
      <c r="H56" s="21">
        <v>0.0346482308708</v>
      </c>
      <c r="I56" s="22">
        <v>0.09529748590319999</v>
      </c>
      <c r="J56" s="22">
        <v>0</v>
      </c>
      <c r="K56" s="22">
        <v>0</v>
      </c>
      <c r="L56" s="23">
        <v>0.1092694800645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0.0229102505804</v>
      </c>
      <c r="S56" s="22">
        <v>0</v>
      </c>
      <c r="T56" s="22">
        <v>0</v>
      </c>
      <c r="U56" s="22">
        <v>0</v>
      </c>
      <c r="V56" s="23">
        <v>0.005260531129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0.4797699002552</v>
      </c>
      <c r="AW56" s="22">
        <v>0.70247995040537</v>
      </c>
      <c r="AX56" s="22">
        <v>0</v>
      </c>
      <c r="AY56" s="22">
        <v>0</v>
      </c>
      <c r="AZ56" s="23">
        <v>2.2256254384833003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0.37564552996609984</v>
      </c>
      <c r="BG56" s="22">
        <v>0.7589545599998999</v>
      </c>
      <c r="BH56" s="22">
        <v>0</v>
      </c>
      <c r="BI56" s="22">
        <v>0</v>
      </c>
      <c r="BJ56" s="23">
        <v>0.2567457690315</v>
      </c>
      <c r="BK56" s="24">
        <f t="shared" si="5"/>
        <v>5.583562300011771</v>
      </c>
    </row>
    <row r="57" spans="1:63" s="25" customFormat="1" ht="14.25">
      <c r="A57" s="20"/>
      <c r="B57" s="7" t="s">
        <v>138</v>
      </c>
      <c r="C57" s="21">
        <v>0</v>
      </c>
      <c r="D57" s="22">
        <v>0.5151851768387</v>
      </c>
      <c r="E57" s="22">
        <v>0</v>
      </c>
      <c r="F57" s="22">
        <v>0</v>
      </c>
      <c r="G57" s="23">
        <v>0</v>
      </c>
      <c r="H57" s="21">
        <v>0.18906666654749998</v>
      </c>
      <c r="I57" s="22">
        <v>7.508905486774</v>
      </c>
      <c r="J57" s="22">
        <v>0</v>
      </c>
      <c r="K57" s="22">
        <v>0</v>
      </c>
      <c r="L57" s="23">
        <v>1.199508532838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0.0731238210641</v>
      </c>
      <c r="S57" s="22">
        <v>12.203226454354699</v>
      </c>
      <c r="T57" s="22">
        <v>0</v>
      </c>
      <c r="U57" s="22">
        <v>0</v>
      </c>
      <c r="V57" s="23">
        <v>0.3322299740642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0.7111759563204001</v>
      </c>
      <c r="AW57" s="22">
        <v>0.20552109956218034</v>
      </c>
      <c r="AX57" s="22">
        <v>0</v>
      </c>
      <c r="AY57" s="22">
        <v>0</v>
      </c>
      <c r="AZ57" s="23">
        <v>4.191871211999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0.6297021227396001</v>
      </c>
      <c r="BG57" s="22">
        <v>0.0050476860967000005</v>
      </c>
      <c r="BH57" s="22">
        <v>0.1204919302258</v>
      </c>
      <c r="BI57" s="22">
        <v>0</v>
      </c>
      <c r="BJ57" s="23">
        <v>0.7818411459026999</v>
      </c>
      <c r="BK57" s="24">
        <f t="shared" si="5"/>
        <v>28.666897265327577</v>
      </c>
    </row>
    <row r="58" spans="1:63" s="25" customFormat="1" ht="14.2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0.2912880796767</v>
      </c>
      <c r="I58" s="22">
        <v>8.8528662383868</v>
      </c>
      <c r="J58" s="22">
        <v>0</v>
      </c>
      <c r="K58" s="22">
        <v>0</v>
      </c>
      <c r="L58" s="23">
        <v>13.962179468096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2.5144610482575005</v>
      </c>
      <c r="S58" s="22">
        <v>0.0006093890322</v>
      </c>
      <c r="T58" s="22">
        <v>0</v>
      </c>
      <c r="U58" s="22">
        <v>0</v>
      </c>
      <c r="V58" s="23">
        <v>0.21080120938699998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15.209016677416903</v>
      </c>
      <c r="AW58" s="22">
        <v>37.84222578647782</v>
      </c>
      <c r="AX58" s="22">
        <v>0</v>
      </c>
      <c r="AY58" s="22">
        <v>0</v>
      </c>
      <c r="AZ58" s="23">
        <v>71.29820011564239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0.1590720518702</v>
      </c>
      <c r="BG58" s="22">
        <v>5.4393938709676</v>
      </c>
      <c r="BH58" s="22">
        <v>0</v>
      </c>
      <c r="BI58" s="22">
        <v>0</v>
      </c>
      <c r="BJ58" s="23">
        <v>0.2961447774192</v>
      </c>
      <c r="BK58" s="24">
        <f t="shared" si="5"/>
        <v>156.0762587126303</v>
      </c>
    </row>
    <row r="59" spans="1:63" s="25" customFormat="1" ht="14.2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0.0751880759026</v>
      </c>
      <c r="I59" s="22">
        <v>0.052646154838599996</v>
      </c>
      <c r="J59" s="22">
        <v>0</v>
      </c>
      <c r="K59" s="22">
        <v>0</v>
      </c>
      <c r="L59" s="23">
        <v>2.3102448897095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0.011187852741699998</v>
      </c>
      <c r="S59" s="22">
        <v>0</v>
      </c>
      <c r="T59" s="22">
        <v>0</v>
      </c>
      <c r="U59" s="22">
        <v>0</v>
      </c>
      <c r="V59" s="23">
        <v>0.0032903846773999997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0.3071417237734</v>
      </c>
      <c r="AW59" s="22">
        <v>10.35137433913262</v>
      </c>
      <c r="AX59" s="22">
        <v>0</v>
      </c>
      <c r="AY59" s="22">
        <v>0</v>
      </c>
      <c r="AZ59" s="23">
        <v>23.153330816418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0.1186531179025</v>
      </c>
      <c r="BG59" s="22">
        <v>6.5267177419354</v>
      </c>
      <c r="BH59" s="22">
        <v>0</v>
      </c>
      <c r="BI59" s="22">
        <v>0</v>
      </c>
      <c r="BJ59" s="23">
        <v>2.3887786935482</v>
      </c>
      <c r="BK59" s="24">
        <f t="shared" si="5"/>
        <v>45.29855379057991</v>
      </c>
    </row>
    <row r="60" spans="1:63" s="25" customFormat="1" ht="14.2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2.4856818554828997</v>
      </c>
      <c r="I60" s="22">
        <v>38.4655359472573</v>
      </c>
      <c r="J60" s="22">
        <v>0</v>
      </c>
      <c r="K60" s="22">
        <v>0</v>
      </c>
      <c r="L60" s="23">
        <v>18.4421141080314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0.3706615441284</v>
      </c>
      <c r="S60" s="22">
        <v>0.1748063820322</v>
      </c>
      <c r="T60" s="22">
        <v>0</v>
      </c>
      <c r="U60" s="22">
        <v>0</v>
      </c>
      <c r="V60" s="23">
        <v>8.5605518099028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2.0295438906068</v>
      </c>
      <c r="AW60" s="22">
        <v>22.538354993153717</v>
      </c>
      <c r="AX60" s="22">
        <v>0</v>
      </c>
      <c r="AY60" s="22">
        <v>0</v>
      </c>
      <c r="AZ60" s="23">
        <v>79.0258204359592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1.2491320247373001</v>
      </c>
      <c r="BG60" s="22">
        <v>6.627353921483301</v>
      </c>
      <c r="BH60" s="22">
        <v>0.6711570387096</v>
      </c>
      <c r="BI60" s="22">
        <v>0</v>
      </c>
      <c r="BJ60" s="23">
        <v>7.0691262474815995</v>
      </c>
      <c r="BK60" s="24">
        <f t="shared" si="5"/>
        <v>187.7098401989665</v>
      </c>
    </row>
    <row r="61" spans="1:63" s="25" customFormat="1" ht="14.25">
      <c r="A61" s="20"/>
      <c r="B61" s="7" t="s">
        <v>204</v>
      </c>
      <c r="C61" s="21">
        <v>0</v>
      </c>
      <c r="D61" s="22">
        <v>2.4231541935483</v>
      </c>
      <c r="E61" s="22">
        <v>0</v>
      </c>
      <c r="F61" s="22">
        <v>0</v>
      </c>
      <c r="G61" s="23">
        <v>0</v>
      </c>
      <c r="H61" s="21">
        <v>0.10205235374169999</v>
      </c>
      <c r="I61" s="22">
        <v>0</v>
      </c>
      <c r="J61" s="22">
        <v>0</v>
      </c>
      <c r="K61" s="22">
        <v>0</v>
      </c>
      <c r="L61" s="23">
        <v>1.8342937341286998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0.018577515483700003</v>
      </c>
      <c r="S61" s="22">
        <v>0</v>
      </c>
      <c r="T61" s="22">
        <v>0</v>
      </c>
      <c r="U61" s="22">
        <v>0</v>
      </c>
      <c r="V61" s="23">
        <v>0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2.7004516651269</v>
      </c>
      <c r="AW61" s="22">
        <v>1.1405905461847945</v>
      </c>
      <c r="AX61" s="22">
        <v>0</v>
      </c>
      <c r="AY61" s="22">
        <v>0</v>
      </c>
      <c r="AZ61" s="23">
        <v>25.362704018223898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0.4265302378053999</v>
      </c>
      <c r="BG61" s="22">
        <v>0</v>
      </c>
      <c r="BH61" s="22">
        <v>0</v>
      </c>
      <c r="BI61" s="22">
        <v>0</v>
      </c>
      <c r="BJ61" s="23">
        <v>2.4018877468384003</v>
      </c>
      <c r="BK61" s="24">
        <f t="shared" si="5"/>
        <v>36.41024201108179</v>
      </c>
    </row>
    <row r="62" spans="1:63" s="25" customFormat="1" ht="14.25">
      <c r="A62" s="20"/>
      <c r="B62" s="7" t="s">
        <v>142</v>
      </c>
      <c r="C62" s="21">
        <v>0</v>
      </c>
      <c r="D62" s="22">
        <v>6.0994725806451005</v>
      </c>
      <c r="E62" s="22">
        <v>0</v>
      </c>
      <c r="F62" s="22">
        <v>0</v>
      </c>
      <c r="G62" s="23">
        <v>0</v>
      </c>
      <c r="H62" s="21">
        <v>0.24957490896660006</v>
      </c>
      <c r="I62" s="22">
        <v>4.210465922419001</v>
      </c>
      <c r="J62" s="22">
        <v>0.24397890322580001</v>
      </c>
      <c r="K62" s="22">
        <v>0</v>
      </c>
      <c r="L62" s="23">
        <v>2.2296120577737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0.0497107035151</v>
      </c>
      <c r="S62" s="22">
        <v>0</v>
      </c>
      <c r="T62" s="22">
        <v>0</v>
      </c>
      <c r="U62" s="22">
        <v>0</v>
      </c>
      <c r="V62" s="23">
        <v>2.5617784838709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0.4173254918361</v>
      </c>
      <c r="AW62" s="22">
        <v>1.198143870584524</v>
      </c>
      <c r="AX62" s="22">
        <v>0</v>
      </c>
      <c r="AY62" s="22">
        <v>0</v>
      </c>
      <c r="AZ62" s="23">
        <v>5.7237363089659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0.076920836515</v>
      </c>
      <c r="BG62" s="22">
        <v>0</v>
      </c>
      <c r="BH62" s="22">
        <v>0</v>
      </c>
      <c r="BI62" s="22">
        <v>0</v>
      </c>
      <c r="BJ62" s="23">
        <v>1.3658840129030998</v>
      </c>
      <c r="BK62" s="24">
        <f t="shared" si="5"/>
        <v>24.426604081220823</v>
      </c>
    </row>
    <row r="63" spans="1:63" s="25" customFormat="1" ht="14.25">
      <c r="A63" s="20"/>
      <c r="B63" s="7" t="s">
        <v>143</v>
      </c>
      <c r="C63" s="21">
        <v>0</v>
      </c>
      <c r="D63" s="22">
        <v>2.4678477419354</v>
      </c>
      <c r="E63" s="22">
        <v>0</v>
      </c>
      <c r="F63" s="22">
        <v>0</v>
      </c>
      <c r="G63" s="23">
        <v>0</v>
      </c>
      <c r="H63" s="21">
        <v>2.0891691904489003</v>
      </c>
      <c r="I63" s="22">
        <v>40.599924446386105</v>
      </c>
      <c r="J63" s="22">
        <v>11.723369706257902</v>
      </c>
      <c r="K63" s="22">
        <v>0</v>
      </c>
      <c r="L63" s="23">
        <v>29.949340826611802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2.0748965868029</v>
      </c>
      <c r="S63" s="22">
        <v>1.6448205199994999</v>
      </c>
      <c r="T63" s="22">
        <v>23.576759988322202</v>
      </c>
      <c r="U63" s="22">
        <v>0</v>
      </c>
      <c r="V63" s="23">
        <v>9.3890925216766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7.3643208126626</v>
      </c>
      <c r="AW63" s="22">
        <v>21.01820076023714</v>
      </c>
      <c r="AX63" s="22">
        <v>0</v>
      </c>
      <c r="AY63" s="22">
        <v>0</v>
      </c>
      <c r="AZ63" s="23">
        <v>79.30863409927571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3.9732777432457</v>
      </c>
      <c r="BG63" s="22">
        <v>17.106252234482305</v>
      </c>
      <c r="BH63" s="22">
        <v>0.3658001612902</v>
      </c>
      <c r="BI63" s="22">
        <v>0</v>
      </c>
      <c r="BJ63" s="23">
        <v>20.911571460832494</v>
      </c>
      <c r="BK63" s="24">
        <f t="shared" si="5"/>
        <v>273.5632788004674</v>
      </c>
    </row>
    <row r="64" spans="1:63" s="25" customFormat="1" ht="14.25">
      <c r="A64" s="20"/>
      <c r="B64" s="7" t="s">
        <v>144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0.6385388263546999</v>
      </c>
      <c r="I64" s="22">
        <v>1.7584694937419</v>
      </c>
      <c r="J64" s="22">
        <v>0</v>
      </c>
      <c r="K64" s="22">
        <v>0</v>
      </c>
      <c r="L64" s="23">
        <v>16.2123392555482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0.22667996796760004</v>
      </c>
      <c r="S64" s="22">
        <v>7.0354980000000005</v>
      </c>
      <c r="T64" s="22">
        <v>0</v>
      </c>
      <c r="U64" s="22">
        <v>0</v>
      </c>
      <c r="V64" s="23">
        <v>15.685195600612797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2.3916854356422</v>
      </c>
      <c r="AW64" s="22">
        <v>14.43607025933714</v>
      </c>
      <c r="AX64" s="22">
        <v>0</v>
      </c>
      <c r="AY64" s="22">
        <v>0</v>
      </c>
      <c r="AZ64" s="23">
        <v>37.5701071953182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0.9774056445780998</v>
      </c>
      <c r="BG64" s="22">
        <v>0.37572959906439996</v>
      </c>
      <c r="BH64" s="22">
        <v>0.3226753225806</v>
      </c>
      <c r="BI64" s="22">
        <v>0</v>
      </c>
      <c r="BJ64" s="23">
        <v>6.6953781797726</v>
      </c>
      <c r="BK64" s="24">
        <f t="shared" si="5"/>
        <v>104.32577278051843</v>
      </c>
    </row>
    <row r="65" spans="1:63" s="25" customFormat="1" ht="14.25">
      <c r="A65" s="20"/>
      <c r="B65" s="7" t="s">
        <v>145</v>
      </c>
      <c r="C65" s="21">
        <v>0</v>
      </c>
      <c r="D65" s="22">
        <v>13.187393548387</v>
      </c>
      <c r="E65" s="22">
        <v>0</v>
      </c>
      <c r="F65" s="22">
        <v>0</v>
      </c>
      <c r="G65" s="23">
        <v>0</v>
      </c>
      <c r="H65" s="21">
        <v>8.446920431257201</v>
      </c>
      <c r="I65" s="22">
        <v>562.9548925184512</v>
      </c>
      <c r="J65" s="22">
        <v>0</v>
      </c>
      <c r="K65" s="22">
        <v>0</v>
      </c>
      <c r="L65" s="23">
        <v>16.8794801653865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0.0462799430642</v>
      </c>
      <c r="S65" s="22">
        <v>5.9343270967741</v>
      </c>
      <c r="T65" s="22">
        <v>0</v>
      </c>
      <c r="U65" s="22">
        <v>0</v>
      </c>
      <c r="V65" s="23">
        <v>5.2749574193548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0.12144989999969999</v>
      </c>
      <c r="AW65" s="22">
        <v>0.14365042004817602</v>
      </c>
      <c r="AX65" s="22">
        <v>0</v>
      </c>
      <c r="AY65" s="22">
        <v>0</v>
      </c>
      <c r="AZ65" s="23">
        <v>5.503090855547599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0.022187449386900003</v>
      </c>
      <c r="BG65" s="22">
        <v>0</v>
      </c>
      <c r="BH65" s="22">
        <v>0</v>
      </c>
      <c r="BI65" s="22">
        <v>0</v>
      </c>
      <c r="BJ65" s="23">
        <v>0.0652956451612</v>
      </c>
      <c r="BK65" s="24">
        <f t="shared" si="5"/>
        <v>618.5799253928186</v>
      </c>
    </row>
    <row r="66" spans="1:63" s="25" customFormat="1" ht="14.25">
      <c r="A66" s="20"/>
      <c r="B66" s="7" t="s">
        <v>146</v>
      </c>
      <c r="C66" s="21">
        <v>0</v>
      </c>
      <c r="D66" s="22">
        <v>13.3157548387096</v>
      </c>
      <c r="E66" s="22">
        <v>0</v>
      </c>
      <c r="F66" s="22">
        <v>0</v>
      </c>
      <c r="G66" s="23">
        <v>0</v>
      </c>
      <c r="H66" s="21">
        <v>0.6805252958381002</v>
      </c>
      <c r="I66" s="22">
        <v>88.9726988702252</v>
      </c>
      <c r="J66" s="22">
        <v>0</v>
      </c>
      <c r="K66" s="22">
        <v>0</v>
      </c>
      <c r="L66" s="23">
        <v>21.2029866546766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0.029294660644700002</v>
      </c>
      <c r="S66" s="22">
        <v>0</v>
      </c>
      <c r="T66" s="22">
        <v>0</v>
      </c>
      <c r="U66" s="22">
        <v>0</v>
      </c>
      <c r="V66" s="23">
        <v>6.8975610064515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0.46452085941800003</v>
      </c>
      <c r="AW66" s="22">
        <v>15.13954465604985</v>
      </c>
      <c r="AX66" s="22">
        <v>0</v>
      </c>
      <c r="AY66" s="22">
        <v>0</v>
      </c>
      <c r="AZ66" s="23">
        <v>19.9663795644165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0.1496450349025</v>
      </c>
      <c r="BG66" s="22">
        <v>0.1449406354515</v>
      </c>
      <c r="BH66" s="22">
        <v>0</v>
      </c>
      <c r="BI66" s="22">
        <v>0</v>
      </c>
      <c r="BJ66" s="23">
        <v>6.1012775446125005</v>
      </c>
      <c r="BK66" s="24">
        <f t="shared" si="5"/>
        <v>173.06512962139652</v>
      </c>
    </row>
    <row r="67" spans="1:63" s="25" customFormat="1" ht="14.25">
      <c r="A67" s="20"/>
      <c r="B67" s="7" t="s">
        <v>147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2.6430635594185</v>
      </c>
      <c r="I67" s="22">
        <v>5.943779419160901</v>
      </c>
      <c r="J67" s="22">
        <v>0.1182824516129</v>
      </c>
      <c r="K67" s="22">
        <v>0</v>
      </c>
      <c r="L67" s="23">
        <v>26.7047733709991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0.38267708803170003</v>
      </c>
      <c r="S67" s="22">
        <v>4.8966281469029</v>
      </c>
      <c r="T67" s="22">
        <v>0</v>
      </c>
      <c r="U67" s="22">
        <v>0</v>
      </c>
      <c r="V67" s="23">
        <v>5.047912782676399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4.878395268347201</v>
      </c>
      <c r="AW67" s="22">
        <v>5.289268546631089</v>
      </c>
      <c r="AX67" s="22">
        <v>0</v>
      </c>
      <c r="AY67" s="22">
        <v>0</v>
      </c>
      <c r="AZ67" s="23">
        <v>39.94131636431448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1.8211931728648</v>
      </c>
      <c r="BG67" s="22">
        <v>9.3067622248058</v>
      </c>
      <c r="BH67" s="22">
        <v>0</v>
      </c>
      <c r="BI67" s="22">
        <v>0</v>
      </c>
      <c r="BJ67" s="23">
        <v>12.2869597349966</v>
      </c>
      <c r="BK67" s="24">
        <f t="shared" si="5"/>
        <v>119.26101213076235</v>
      </c>
    </row>
    <row r="68" spans="1:63" s="25" customFormat="1" ht="14.25">
      <c r="A68" s="20"/>
      <c r="B68" s="7" t="s">
        <v>148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0.024038233064100002</v>
      </c>
      <c r="I68" s="22">
        <v>18.6302508064514</v>
      </c>
      <c r="J68" s="22">
        <v>0</v>
      </c>
      <c r="K68" s="22">
        <v>0</v>
      </c>
      <c r="L68" s="23">
        <v>1.2247175845799003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0.004341270161100001</v>
      </c>
      <c r="S68" s="22">
        <v>0.4961451612903</v>
      </c>
      <c r="T68" s="22">
        <v>0</v>
      </c>
      <c r="U68" s="22">
        <v>0</v>
      </c>
      <c r="V68" s="23">
        <v>0.1686900866772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0.3054543942896</v>
      </c>
      <c r="AW68" s="22">
        <v>1.327732609308002</v>
      </c>
      <c r="AX68" s="22">
        <v>0</v>
      </c>
      <c r="AY68" s="22">
        <v>0</v>
      </c>
      <c r="AZ68" s="23">
        <v>2.0616190718046994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0.0029559909676000005</v>
      </c>
      <c r="BG68" s="22">
        <v>0.3694988709677</v>
      </c>
      <c r="BH68" s="22">
        <v>0</v>
      </c>
      <c r="BI68" s="22">
        <v>0</v>
      </c>
      <c r="BJ68" s="23">
        <v>0.0640464709676</v>
      </c>
      <c r="BK68" s="24">
        <f t="shared" si="5"/>
        <v>24.6794905505292</v>
      </c>
    </row>
    <row r="69" spans="1:63" s="25" customFormat="1" ht="14.25">
      <c r="A69" s="20"/>
      <c r="B69" s="7" t="s">
        <v>149</v>
      </c>
      <c r="C69" s="21">
        <v>0</v>
      </c>
      <c r="D69" s="22">
        <v>0.5759019354838</v>
      </c>
      <c r="E69" s="22">
        <v>0</v>
      </c>
      <c r="F69" s="22">
        <v>0</v>
      </c>
      <c r="G69" s="23">
        <v>0</v>
      </c>
      <c r="H69" s="21">
        <v>0.052131168677</v>
      </c>
      <c r="I69" s="22">
        <v>66.6606515900965</v>
      </c>
      <c r="J69" s="22">
        <v>0</v>
      </c>
      <c r="K69" s="22">
        <v>0</v>
      </c>
      <c r="L69" s="23">
        <v>6.3412661096124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0.011791049064399999</v>
      </c>
      <c r="S69" s="22">
        <v>1.1518038709676999</v>
      </c>
      <c r="T69" s="22">
        <v>0</v>
      </c>
      <c r="U69" s="22">
        <v>0</v>
      </c>
      <c r="V69" s="23">
        <v>0.1882499764192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0.0682101990316</v>
      </c>
      <c r="AW69" s="22">
        <v>1.7284857015398094</v>
      </c>
      <c r="AX69" s="22">
        <v>0</v>
      </c>
      <c r="AY69" s="22">
        <v>0</v>
      </c>
      <c r="AZ69" s="23">
        <v>1.2086093115473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0.013409030322299998</v>
      </c>
      <c r="BG69" s="22">
        <v>0</v>
      </c>
      <c r="BH69" s="22">
        <v>0</v>
      </c>
      <c r="BI69" s="22">
        <v>0</v>
      </c>
      <c r="BJ69" s="23">
        <v>8.6857603019999</v>
      </c>
      <c r="BK69" s="24">
        <f t="shared" si="5"/>
        <v>86.68627024476193</v>
      </c>
    </row>
    <row r="70" spans="1:63" s="25" customFormat="1" ht="14.25">
      <c r="A70" s="20"/>
      <c r="B70" s="7" t="s">
        <v>150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0.0374257049673</v>
      </c>
      <c r="I70" s="22">
        <v>14.861012883838303</v>
      </c>
      <c r="J70" s="22">
        <v>0</v>
      </c>
      <c r="K70" s="22">
        <v>0</v>
      </c>
      <c r="L70" s="23">
        <v>3.5680267414833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0.0001432837096</v>
      </c>
      <c r="S70" s="22">
        <v>0.0085970225806</v>
      </c>
      <c r="T70" s="22">
        <v>0</v>
      </c>
      <c r="U70" s="22">
        <v>0</v>
      </c>
      <c r="V70" s="23">
        <v>0.008515681322500001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0.0960422041283</v>
      </c>
      <c r="AW70" s="22">
        <v>1.16459818550988</v>
      </c>
      <c r="AX70" s="22">
        <v>0</v>
      </c>
      <c r="AY70" s="22">
        <v>0</v>
      </c>
      <c r="AZ70" s="23">
        <v>3.9688354258378005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0.03510233225789999</v>
      </c>
      <c r="BG70" s="22">
        <v>0.14710511577410001</v>
      </c>
      <c r="BH70" s="22">
        <v>0</v>
      </c>
      <c r="BI70" s="22">
        <v>0</v>
      </c>
      <c r="BJ70" s="23">
        <v>0.1319087662901</v>
      </c>
      <c r="BK70" s="24">
        <f t="shared" si="5"/>
        <v>24.02731334769968</v>
      </c>
    </row>
    <row r="71" spans="1:63" s="25" customFormat="1" ht="14.2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0.059687362257400005</v>
      </c>
      <c r="I71" s="22">
        <v>27.484813670967498</v>
      </c>
      <c r="J71" s="22">
        <v>0</v>
      </c>
      <c r="K71" s="22">
        <v>0</v>
      </c>
      <c r="L71" s="23">
        <v>0.9453014006126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0.0053332161609</v>
      </c>
      <c r="S71" s="22">
        <v>0</v>
      </c>
      <c r="T71" s="22">
        <v>0</v>
      </c>
      <c r="U71" s="22">
        <v>0</v>
      </c>
      <c r="V71" s="23">
        <v>0.35926925483850003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0.0828680292896</v>
      </c>
      <c r="AW71" s="22">
        <v>0.733959167664204</v>
      </c>
      <c r="AX71" s="22">
        <v>0</v>
      </c>
      <c r="AY71" s="22">
        <v>0</v>
      </c>
      <c r="AZ71" s="23">
        <v>4.033824518128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0.0163014913544</v>
      </c>
      <c r="BG71" s="22">
        <v>0</v>
      </c>
      <c r="BH71" s="22">
        <v>0</v>
      </c>
      <c r="BI71" s="22">
        <v>0</v>
      </c>
      <c r="BJ71" s="23">
        <v>0.7364117153224</v>
      </c>
      <c r="BK71" s="24">
        <f t="shared" si="5"/>
        <v>34.457769826595495</v>
      </c>
    </row>
    <row r="72" spans="1:63" s="25" customFormat="1" ht="14.25">
      <c r="A72" s="20"/>
      <c r="B72" s="7" t="s">
        <v>152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0.6616287847728998</v>
      </c>
      <c r="I72" s="22">
        <v>32.8792567638059</v>
      </c>
      <c r="J72" s="22">
        <v>1.232103548387</v>
      </c>
      <c r="K72" s="22">
        <v>0</v>
      </c>
      <c r="L72" s="23">
        <v>11.7280352309668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0.338260984354</v>
      </c>
      <c r="S72" s="22">
        <v>6.371000270548101</v>
      </c>
      <c r="T72" s="22">
        <v>3.6963106451612004</v>
      </c>
      <c r="U72" s="22">
        <v>0</v>
      </c>
      <c r="V72" s="23">
        <v>5.8266542836124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2.8673086420897</v>
      </c>
      <c r="AW72" s="22">
        <v>11.674049631285207</v>
      </c>
      <c r="AX72" s="22">
        <v>0</v>
      </c>
      <c r="AY72" s="22">
        <v>0</v>
      </c>
      <c r="AZ72" s="23">
        <v>58.3433564454741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1.9378224008011002</v>
      </c>
      <c r="BG72" s="22">
        <v>5.778040605579999</v>
      </c>
      <c r="BH72" s="22">
        <v>2.442353548387</v>
      </c>
      <c r="BI72" s="22">
        <v>0</v>
      </c>
      <c r="BJ72" s="23">
        <v>9.763339407900402</v>
      </c>
      <c r="BK72" s="24">
        <f t="shared" si="5"/>
        <v>155.53952119312578</v>
      </c>
    </row>
    <row r="73" spans="1:63" s="25" customFormat="1" ht="14.25">
      <c r="A73" s="20"/>
      <c r="B73" s="7" t="s">
        <v>153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0.058208111837900006</v>
      </c>
      <c r="I73" s="22">
        <v>23.2726012851611</v>
      </c>
      <c r="J73" s="22">
        <v>0</v>
      </c>
      <c r="K73" s="22">
        <v>0</v>
      </c>
      <c r="L73" s="23">
        <v>2.2843996354834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0.020638273580399998</v>
      </c>
      <c r="S73" s="22">
        <v>2.653193548387</v>
      </c>
      <c r="T73" s="22">
        <v>0</v>
      </c>
      <c r="U73" s="22">
        <v>0</v>
      </c>
      <c r="V73" s="23">
        <v>0.3324451516127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0.07267965870849999</v>
      </c>
      <c r="AW73" s="22">
        <v>1.5826259018398252</v>
      </c>
      <c r="AX73" s="22">
        <v>0</v>
      </c>
      <c r="AY73" s="22">
        <v>0</v>
      </c>
      <c r="AZ73" s="23">
        <v>5.5132070082565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0.0285696143223</v>
      </c>
      <c r="BG73" s="22">
        <v>0</v>
      </c>
      <c r="BH73" s="22">
        <v>0</v>
      </c>
      <c r="BI73" s="22">
        <v>0</v>
      </c>
      <c r="BJ73" s="23">
        <v>0.026333209677399997</v>
      </c>
      <c r="BK73" s="24">
        <f t="shared" si="5"/>
        <v>35.84490139886702</v>
      </c>
    </row>
    <row r="74" spans="1:63" s="25" customFormat="1" ht="14.25">
      <c r="A74" s="20"/>
      <c r="B74" s="7" t="s">
        <v>154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0.41227463638649997</v>
      </c>
      <c r="I74" s="22">
        <v>33.719189261289905</v>
      </c>
      <c r="J74" s="22">
        <v>0</v>
      </c>
      <c r="K74" s="22">
        <v>0</v>
      </c>
      <c r="L74" s="23">
        <v>4.8286582864511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0.0254388451612</v>
      </c>
      <c r="S74" s="22">
        <v>6.3597112903225</v>
      </c>
      <c r="T74" s="22">
        <v>0</v>
      </c>
      <c r="U74" s="22">
        <v>0</v>
      </c>
      <c r="V74" s="23">
        <v>0.0381582677419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0.24481575925729998</v>
      </c>
      <c r="AW74" s="22">
        <v>4.015719873943308</v>
      </c>
      <c r="AX74" s="22">
        <v>0</v>
      </c>
      <c r="AY74" s="22">
        <v>0</v>
      </c>
      <c r="AZ74" s="23">
        <v>14.567271809127599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0.08458067032220001</v>
      </c>
      <c r="BG74" s="22">
        <v>0</v>
      </c>
      <c r="BH74" s="22">
        <v>0</v>
      </c>
      <c r="BI74" s="22">
        <v>0</v>
      </c>
      <c r="BJ74" s="23">
        <v>0.43489613322559995</v>
      </c>
      <c r="BK74" s="24">
        <f t="shared" si="5"/>
        <v>64.73071483322911</v>
      </c>
    </row>
    <row r="75" spans="1:63" s="25" customFormat="1" ht="14.25">
      <c r="A75" s="20"/>
      <c r="B75" s="7" t="s">
        <v>155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6.121260345740902</v>
      </c>
      <c r="I75" s="22">
        <v>1794.1968286902252</v>
      </c>
      <c r="J75" s="22">
        <v>0</v>
      </c>
      <c r="K75" s="22">
        <v>0</v>
      </c>
      <c r="L75" s="23">
        <v>133.73278754467668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0.14183724828949998</v>
      </c>
      <c r="S75" s="22">
        <v>8.2345669354838</v>
      </c>
      <c r="T75" s="22">
        <v>0</v>
      </c>
      <c r="U75" s="22">
        <v>0</v>
      </c>
      <c r="V75" s="23">
        <v>1.0672892223544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0.8400925255142998</v>
      </c>
      <c r="AW75" s="22">
        <v>12.012840874203054</v>
      </c>
      <c r="AX75" s="22">
        <v>0</v>
      </c>
      <c r="AY75" s="22">
        <v>0</v>
      </c>
      <c r="AZ75" s="23">
        <v>37.856676823382905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0.18610225087000004</v>
      </c>
      <c r="BG75" s="22">
        <v>0.3897494527095</v>
      </c>
      <c r="BH75" s="22">
        <v>0</v>
      </c>
      <c r="BI75" s="22">
        <v>0</v>
      </c>
      <c r="BJ75" s="23">
        <v>1.6444461241930999</v>
      </c>
      <c r="BK75" s="24">
        <f t="shared" si="5"/>
        <v>1996.4244780376434</v>
      </c>
    </row>
    <row r="76" spans="1:63" s="25" customFormat="1" ht="14.25">
      <c r="A76" s="20"/>
      <c r="B76" s="7" t="s">
        <v>156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0.3813824696445</v>
      </c>
      <c r="I76" s="22">
        <v>103.6035126232901</v>
      </c>
      <c r="J76" s="22">
        <v>0</v>
      </c>
      <c r="K76" s="22">
        <v>0</v>
      </c>
      <c r="L76" s="23">
        <v>23.282145307838302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0.052714317419000005</v>
      </c>
      <c r="S76" s="22">
        <v>6.3511225806451</v>
      </c>
      <c r="T76" s="22">
        <v>0</v>
      </c>
      <c r="U76" s="22">
        <v>0</v>
      </c>
      <c r="V76" s="23">
        <v>0.28770204225789997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1.4020100828367998</v>
      </c>
      <c r="AW76" s="22">
        <v>1.6170198816738488</v>
      </c>
      <c r="AX76" s="22">
        <v>0</v>
      </c>
      <c r="AY76" s="22">
        <v>0</v>
      </c>
      <c r="AZ76" s="23">
        <v>37.0792473263844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0.16074992283819994</v>
      </c>
      <c r="BG76" s="22">
        <v>0</v>
      </c>
      <c r="BH76" s="22">
        <v>0</v>
      </c>
      <c r="BI76" s="22">
        <v>0</v>
      </c>
      <c r="BJ76" s="23">
        <v>0.9330531096771999</v>
      </c>
      <c r="BK76" s="24">
        <f t="shared" si="5"/>
        <v>175.15065966450535</v>
      </c>
    </row>
    <row r="77" spans="1:63" s="25" customFormat="1" ht="14.25">
      <c r="A77" s="20"/>
      <c r="B77" s="7" t="s">
        <v>157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0.3537467834828999</v>
      </c>
      <c r="I77" s="22">
        <v>2.2536421943543</v>
      </c>
      <c r="J77" s="22">
        <v>0</v>
      </c>
      <c r="K77" s="22">
        <v>0</v>
      </c>
      <c r="L77" s="23">
        <v>9.9218707163217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0.3698445809986</v>
      </c>
      <c r="S77" s="22">
        <v>4.9043542514838</v>
      </c>
      <c r="T77" s="22">
        <v>0</v>
      </c>
      <c r="U77" s="22">
        <v>0</v>
      </c>
      <c r="V77" s="23">
        <v>2.0629768850642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2.393723464641501</v>
      </c>
      <c r="AW77" s="22">
        <v>6.8128237361116675</v>
      </c>
      <c r="AX77" s="22">
        <v>0</v>
      </c>
      <c r="AY77" s="22">
        <v>0</v>
      </c>
      <c r="AZ77" s="23">
        <v>22.028301155445497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9.336802779093302</v>
      </c>
      <c r="BG77" s="22">
        <v>0.46361196803189997</v>
      </c>
      <c r="BH77" s="22">
        <v>0</v>
      </c>
      <c r="BI77" s="22">
        <v>0</v>
      </c>
      <c r="BJ77" s="23">
        <v>18.838761333320605</v>
      </c>
      <c r="BK77" s="24">
        <f t="shared" si="5"/>
        <v>79.74045984834997</v>
      </c>
    </row>
    <row r="78" spans="1:63" s="25" customFormat="1" ht="14.25">
      <c r="A78" s="20"/>
      <c r="B78" s="7" t="s">
        <v>158</v>
      </c>
      <c r="C78" s="21">
        <v>0</v>
      </c>
      <c r="D78" s="22">
        <v>0.5207995980645</v>
      </c>
      <c r="E78" s="22">
        <v>0</v>
      </c>
      <c r="F78" s="22">
        <v>0</v>
      </c>
      <c r="G78" s="23">
        <v>0</v>
      </c>
      <c r="H78" s="21">
        <v>0.0229546610321</v>
      </c>
      <c r="I78" s="22">
        <v>0</v>
      </c>
      <c r="J78" s="22">
        <v>0</v>
      </c>
      <c r="K78" s="22">
        <v>0</v>
      </c>
      <c r="L78" s="23">
        <v>3.8622611584192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0.0249328099999</v>
      </c>
      <c r="S78" s="22">
        <v>0</v>
      </c>
      <c r="T78" s="22">
        <v>0</v>
      </c>
      <c r="U78" s="22">
        <v>0</v>
      </c>
      <c r="V78" s="23">
        <v>0.0386037844193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0.7501109172875001</v>
      </c>
      <c r="AW78" s="22">
        <v>0.576291544787801</v>
      </c>
      <c r="AX78" s="22">
        <v>0</v>
      </c>
      <c r="AY78" s="22">
        <v>0</v>
      </c>
      <c r="AZ78" s="23">
        <v>7.5916863951283995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0.2533926303855</v>
      </c>
      <c r="BG78" s="22">
        <v>0</v>
      </c>
      <c r="BH78" s="22">
        <v>0</v>
      </c>
      <c r="BI78" s="22">
        <v>0</v>
      </c>
      <c r="BJ78" s="23">
        <v>0.025135620257899997</v>
      </c>
      <c r="BK78" s="24">
        <f t="shared" si="5"/>
        <v>13.6661691197821</v>
      </c>
    </row>
    <row r="79" spans="1:63" s="30" customFormat="1" ht="14.25">
      <c r="A79" s="20"/>
      <c r="B79" s="8" t="s">
        <v>15</v>
      </c>
      <c r="C79" s="26">
        <f aca="true" t="shared" si="6" ref="C79:AH79">SUM(C18:C78)</f>
        <v>0</v>
      </c>
      <c r="D79" s="26">
        <f t="shared" si="6"/>
        <v>46.7608608358379</v>
      </c>
      <c r="E79" s="26">
        <f t="shared" si="6"/>
        <v>0</v>
      </c>
      <c r="F79" s="26">
        <f t="shared" si="6"/>
        <v>0</v>
      </c>
      <c r="G79" s="26">
        <f t="shared" si="6"/>
        <v>0</v>
      </c>
      <c r="H79" s="26">
        <f t="shared" si="6"/>
        <v>120.87666759035018</v>
      </c>
      <c r="I79" s="26">
        <f t="shared" si="6"/>
        <v>4427.927245717791</v>
      </c>
      <c r="J79" s="26">
        <f t="shared" si="6"/>
        <v>21.3144002385157</v>
      </c>
      <c r="K79" s="26">
        <f t="shared" si="6"/>
        <v>0</v>
      </c>
      <c r="L79" s="26">
        <f t="shared" si="6"/>
        <v>948.1004922835502</v>
      </c>
      <c r="M79" s="26">
        <f t="shared" si="6"/>
        <v>0</v>
      </c>
      <c r="N79" s="26">
        <f t="shared" si="6"/>
        <v>0</v>
      </c>
      <c r="O79" s="26">
        <f t="shared" si="6"/>
        <v>0</v>
      </c>
      <c r="P79" s="26">
        <f t="shared" si="6"/>
        <v>0</v>
      </c>
      <c r="Q79" s="26">
        <f t="shared" si="6"/>
        <v>0</v>
      </c>
      <c r="R79" s="26">
        <f t="shared" si="6"/>
        <v>12.337157310421901</v>
      </c>
      <c r="S79" s="26">
        <f t="shared" si="6"/>
        <v>120.85320682796409</v>
      </c>
      <c r="T79" s="26">
        <f t="shared" si="6"/>
        <v>38.7452682372251</v>
      </c>
      <c r="U79" s="26">
        <f t="shared" si="6"/>
        <v>0</v>
      </c>
      <c r="V79" s="26">
        <f t="shared" si="6"/>
        <v>139.51871370250157</v>
      </c>
      <c r="W79" s="26">
        <f t="shared" si="6"/>
        <v>0</v>
      </c>
      <c r="X79" s="26">
        <f t="shared" si="6"/>
        <v>0</v>
      </c>
      <c r="Y79" s="26">
        <f t="shared" si="6"/>
        <v>0</v>
      </c>
      <c r="Z79" s="26">
        <f t="shared" si="6"/>
        <v>0</v>
      </c>
      <c r="AA79" s="26">
        <f t="shared" si="6"/>
        <v>0</v>
      </c>
      <c r="AB79" s="26">
        <f t="shared" si="6"/>
        <v>0</v>
      </c>
      <c r="AC79" s="26">
        <f t="shared" si="6"/>
        <v>0</v>
      </c>
      <c r="AD79" s="26">
        <f t="shared" si="6"/>
        <v>0</v>
      </c>
      <c r="AE79" s="26">
        <f t="shared" si="6"/>
        <v>0</v>
      </c>
      <c r="AF79" s="26">
        <f t="shared" si="6"/>
        <v>0</v>
      </c>
      <c r="AG79" s="26">
        <f t="shared" si="6"/>
        <v>0</v>
      </c>
      <c r="AH79" s="26">
        <f t="shared" si="6"/>
        <v>0</v>
      </c>
      <c r="AI79" s="26">
        <f aca="true" t="shared" si="7" ref="AI79:BK79">SUM(AI18:AI78)</f>
        <v>0</v>
      </c>
      <c r="AJ79" s="26">
        <f t="shared" si="7"/>
        <v>0</v>
      </c>
      <c r="AK79" s="26">
        <f t="shared" si="7"/>
        <v>0</v>
      </c>
      <c r="AL79" s="26">
        <f t="shared" si="7"/>
        <v>0</v>
      </c>
      <c r="AM79" s="26">
        <f t="shared" si="7"/>
        <v>0</v>
      </c>
      <c r="AN79" s="26">
        <f t="shared" si="7"/>
        <v>0</v>
      </c>
      <c r="AO79" s="26">
        <f t="shared" si="7"/>
        <v>0</v>
      </c>
      <c r="AP79" s="26">
        <f t="shared" si="7"/>
        <v>0</v>
      </c>
      <c r="AQ79" s="26">
        <f t="shared" si="7"/>
        <v>0</v>
      </c>
      <c r="AR79" s="26">
        <f t="shared" si="7"/>
        <v>0</v>
      </c>
      <c r="AS79" s="26">
        <f t="shared" si="7"/>
        <v>0</v>
      </c>
      <c r="AT79" s="26">
        <f t="shared" si="7"/>
        <v>0</v>
      </c>
      <c r="AU79" s="26">
        <f t="shared" si="7"/>
        <v>0</v>
      </c>
      <c r="AV79" s="26">
        <f t="shared" si="7"/>
        <v>92.1319114517343</v>
      </c>
      <c r="AW79" s="26">
        <f t="shared" si="7"/>
        <v>381.1118683077694</v>
      </c>
      <c r="AX79" s="26">
        <f t="shared" si="7"/>
        <v>0.9565149475481</v>
      </c>
      <c r="AY79" s="26">
        <f t="shared" si="7"/>
        <v>0</v>
      </c>
      <c r="AZ79" s="26">
        <f t="shared" si="7"/>
        <v>1143.76763889393</v>
      </c>
      <c r="BA79" s="26">
        <f t="shared" si="7"/>
        <v>0</v>
      </c>
      <c r="BB79" s="26">
        <f t="shared" si="7"/>
        <v>0</v>
      </c>
      <c r="BC79" s="26">
        <f t="shared" si="7"/>
        <v>0</v>
      </c>
      <c r="BD79" s="26">
        <f t="shared" si="7"/>
        <v>0</v>
      </c>
      <c r="BE79" s="26">
        <f t="shared" si="7"/>
        <v>0</v>
      </c>
      <c r="BF79" s="26">
        <f t="shared" si="7"/>
        <v>44.338496919088</v>
      </c>
      <c r="BG79" s="26">
        <f t="shared" si="7"/>
        <v>110.1599018562492</v>
      </c>
      <c r="BH79" s="26">
        <f t="shared" si="7"/>
        <v>4.6356194560318</v>
      </c>
      <c r="BI79" s="26">
        <f t="shared" si="7"/>
        <v>0</v>
      </c>
      <c r="BJ79" s="26">
        <f t="shared" si="7"/>
        <v>271.4103507226552</v>
      </c>
      <c r="BK79" s="26">
        <f t="shared" si="7"/>
        <v>7924.946315299163</v>
      </c>
    </row>
    <row r="80" spans="3:63" ht="15" customHeight="1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</row>
    <row r="81" spans="1:63" s="25" customFormat="1" ht="14.25">
      <c r="A81" s="20" t="s">
        <v>31</v>
      </c>
      <c r="B81" s="5" t="s">
        <v>32</v>
      </c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4"/>
    </row>
    <row r="82" spans="1:63" s="25" customFormat="1" ht="14.25">
      <c r="A82" s="20"/>
      <c r="B82" s="7" t="s">
        <v>33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0</v>
      </c>
      <c r="I82" s="22">
        <v>0</v>
      </c>
      <c r="J82" s="22">
        <v>0</v>
      </c>
      <c r="K82" s="22">
        <v>0</v>
      </c>
      <c r="L82" s="23">
        <v>0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</v>
      </c>
      <c r="S82" s="22">
        <v>0</v>
      </c>
      <c r="T82" s="22">
        <v>0</v>
      </c>
      <c r="U82" s="22">
        <v>0</v>
      </c>
      <c r="V82" s="23">
        <v>0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</v>
      </c>
      <c r="AW82" s="22">
        <v>0</v>
      </c>
      <c r="AX82" s="22">
        <v>0</v>
      </c>
      <c r="AY82" s="22">
        <v>0</v>
      </c>
      <c r="AZ82" s="23">
        <v>0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</v>
      </c>
      <c r="BG82" s="22">
        <v>0</v>
      </c>
      <c r="BH82" s="22">
        <v>0</v>
      </c>
      <c r="BI82" s="22">
        <v>0</v>
      </c>
      <c r="BJ82" s="23">
        <v>0</v>
      </c>
      <c r="BK82" s="24">
        <v>0</v>
      </c>
    </row>
    <row r="83" spans="1:63" s="30" customFormat="1" ht="14.25">
      <c r="A83" s="20"/>
      <c r="B83" s="8" t="s">
        <v>34</v>
      </c>
      <c r="C83" s="26">
        <v>0</v>
      </c>
      <c r="D83" s="27">
        <v>0</v>
      </c>
      <c r="E83" s="27">
        <v>0</v>
      </c>
      <c r="F83" s="27">
        <v>0</v>
      </c>
      <c r="G83" s="28">
        <v>0</v>
      </c>
      <c r="H83" s="26">
        <v>0</v>
      </c>
      <c r="I83" s="27">
        <v>0</v>
      </c>
      <c r="J83" s="27">
        <v>0</v>
      </c>
      <c r="K83" s="27">
        <v>0</v>
      </c>
      <c r="L83" s="28">
        <v>0</v>
      </c>
      <c r="M83" s="26">
        <v>0</v>
      </c>
      <c r="N83" s="27">
        <v>0</v>
      </c>
      <c r="O83" s="27">
        <v>0</v>
      </c>
      <c r="P83" s="27">
        <v>0</v>
      </c>
      <c r="Q83" s="28">
        <v>0</v>
      </c>
      <c r="R83" s="26">
        <v>0</v>
      </c>
      <c r="S83" s="27">
        <v>0</v>
      </c>
      <c r="T83" s="27">
        <v>0</v>
      </c>
      <c r="U83" s="27">
        <v>0</v>
      </c>
      <c r="V83" s="28">
        <v>0</v>
      </c>
      <c r="W83" s="26">
        <v>0</v>
      </c>
      <c r="X83" s="27">
        <v>0</v>
      </c>
      <c r="Y83" s="27">
        <v>0</v>
      </c>
      <c r="Z83" s="27">
        <v>0</v>
      </c>
      <c r="AA83" s="28">
        <v>0</v>
      </c>
      <c r="AB83" s="26">
        <v>0</v>
      </c>
      <c r="AC83" s="27">
        <v>0</v>
      </c>
      <c r="AD83" s="27">
        <v>0</v>
      </c>
      <c r="AE83" s="27">
        <v>0</v>
      </c>
      <c r="AF83" s="28">
        <v>0</v>
      </c>
      <c r="AG83" s="26">
        <v>0</v>
      </c>
      <c r="AH83" s="27">
        <v>0</v>
      </c>
      <c r="AI83" s="27">
        <v>0</v>
      </c>
      <c r="AJ83" s="27">
        <v>0</v>
      </c>
      <c r="AK83" s="28">
        <v>0</v>
      </c>
      <c r="AL83" s="26">
        <v>0</v>
      </c>
      <c r="AM83" s="27">
        <v>0</v>
      </c>
      <c r="AN83" s="27">
        <v>0</v>
      </c>
      <c r="AO83" s="27">
        <v>0</v>
      </c>
      <c r="AP83" s="28">
        <v>0</v>
      </c>
      <c r="AQ83" s="26">
        <v>0</v>
      </c>
      <c r="AR83" s="27">
        <v>0</v>
      </c>
      <c r="AS83" s="27">
        <v>0</v>
      </c>
      <c r="AT83" s="27">
        <v>0</v>
      </c>
      <c r="AU83" s="28">
        <v>0</v>
      </c>
      <c r="AV83" s="26">
        <v>0</v>
      </c>
      <c r="AW83" s="27">
        <v>0</v>
      </c>
      <c r="AX83" s="27">
        <v>0</v>
      </c>
      <c r="AY83" s="27">
        <v>0</v>
      </c>
      <c r="AZ83" s="28">
        <v>0</v>
      </c>
      <c r="BA83" s="26">
        <v>0</v>
      </c>
      <c r="BB83" s="27">
        <v>0</v>
      </c>
      <c r="BC83" s="27">
        <v>0</v>
      </c>
      <c r="BD83" s="27">
        <v>0</v>
      </c>
      <c r="BE83" s="28">
        <v>0</v>
      </c>
      <c r="BF83" s="26">
        <v>0</v>
      </c>
      <c r="BG83" s="27">
        <v>0</v>
      </c>
      <c r="BH83" s="27">
        <v>0</v>
      </c>
      <c r="BI83" s="27">
        <v>0</v>
      </c>
      <c r="BJ83" s="28">
        <v>0</v>
      </c>
      <c r="BK83" s="29">
        <v>0</v>
      </c>
    </row>
    <row r="84" spans="1:63" s="25" customFormat="1" ht="14.25">
      <c r="A84" s="20" t="s">
        <v>35</v>
      </c>
      <c r="B84" s="5" t="s">
        <v>36</v>
      </c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4"/>
    </row>
    <row r="85" spans="1:63" s="25" customFormat="1" ht="14.25">
      <c r="A85" s="20"/>
      <c r="B85" s="7" t="s">
        <v>33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0</v>
      </c>
      <c r="I85" s="22">
        <v>0</v>
      </c>
      <c r="J85" s="22">
        <v>0</v>
      </c>
      <c r="K85" s="22">
        <v>0</v>
      </c>
      <c r="L85" s="23">
        <v>0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</v>
      </c>
      <c r="S85" s="22">
        <v>0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</v>
      </c>
      <c r="AW85" s="22">
        <v>0</v>
      </c>
      <c r="AX85" s="22">
        <v>0</v>
      </c>
      <c r="AY85" s="22">
        <v>0</v>
      </c>
      <c r="AZ85" s="23">
        <v>0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</v>
      </c>
      <c r="BG85" s="22">
        <v>0</v>
      </c>
      <c r="BH85" s="22">
        <v>0</v>
      </c>
      <c r="BI85" s="22">
        <v>0</v>
      </c>
      <c r="BJ85" s="23">
        <v>0</v>
      </c>
      <c r="BK85" s="24">
        <v>0</v>
      </c>
    </row>
    <row r="86" spans="1:63" s="30" customFormat="1" ht="14.25">
      <c r="A86" s="20"/>
      <c r="B86" s="8" t="s">
        <v>37</v>
      </c>
      <c r="C86" s="26">
        <v>0</v>
      </c>
      <c r="D86" s="27">
        <v>0</v>
      </c>
      <c r="E86" s="27">
        <v>0</v>
      </c>
      <c r="F86" s="27">
        <v>0</v>
      </c>
      <c r="G86" s="28">
        <v>0</v>
      </c>
      <c r="H86" s="26">
        <v>0</v>
      </c>
      <c r="I86" s="27">
        <v>0</v>
      </c>
      <c r="J86" s="27">
        <v>0</v>
      </c>
      <c r="K86" s="27">
        <v>0</v>
      </c>
      <c r="L86" s="28">
        <v>0</v>
      </c>
      <c r="M86" s="26">
        <v>0</v>
      </c>
      <c r="N86" s="27">
        <v>0</v>
      </c>
      <c r="O86" s="27">
        <v>0</v>
      </c>
      <c r="P86" s="27">
        <v>0</v>
      </c>
      <c r="Q86" s="28">
        <v>0</v>
      </c>
      <c r="R86" s="26">
        <v>0</v>
      </c>
      <c r="S86" s="27">
        <v>0</v>
      </c>
      <c r="T86" s="27">
        <v>0</v>
      </c>
      <c r="U86" s="27">
        <v>0</v>
      </c>
      <c r="V86" s="28">
        <v>0</v>
      </c>
      <c r="W86" s="26">
        <v>0</v>
      </c>
      <c r="X86" s="27">
        <v>0</v>
      </c>
      <c r="Y86" s="27">
        <v>0</v>
      </c>
      <c r="Z86" s="27">
        <v>0</v>
      </c>
      <c r="AA86" s="28">
        <v>0</v>
      </c>
      <c r="AB86" s="26">
        <v>0</v>
      </c>
      <c r="AC86" s="27">
        <v>0</v>
      </c>
      <c r="AD86" s="27">
        <v>0</v>
      </c>
      <c r="AE86" s="27">
        <v>0</v>
      </c>
      <c r="AF86" s="28">
        <v>0</v>
      </c>
      <c r="AG86" s="26">
        <v>0</v>
      </c>
      <c r="AH86" s="27">
        <v>0</v>
      </c>
      <c r="AI86" s="27">
        <v>0</v>
      </c>
      <c r="AJ86" s="27">
        <v>0</v>
      </c>
      <c r="AK86" s="28">
        <v>0</v>
      </c>
      <c r="AL86" s="26">
        <v>0</v>
      </c>
      <c r="AM86" s="27">
        <v>0</v>
      </c>
      <c r="AN86" s="27">
        <v>0</v>
      </c>
      <c r="AO86" s="27">
        <v>0</v>
      </c>
      <c r="AP86" s="28">
        <v>0</v>
      </c>
      <c r="AQ86" s="26">
        <v>0</v>
      </c>
      <c r="AR86" s="27">
        <v>0</v>
      </c>
      <c r="AS86" s="27">
        <v>0</v>
      </c>
      <c r="AT86" s="27">
        <v>0</v>
      </c>
      <c r="AU86" s="28">
        <v>0</v>
      </c>
      <c r="AV86" s="26">
        <v>0</v>
      </c>
      <c r="AW86" s="27">
        <v>0</v>
      </c>
      <c r="AX86" s="27">
        <v>0</v>
      </c>
      <c r="AY86" s="27">
        <v>0</v>
      </c>
      <c r="AZ86" s="28">
        <v>0</v>
      </c>
      <c r="BA86" s="26">
        <v>0</v>
      </c>
      <c r="BB86" s="27">
        <v>0</v>
      </c>
      <c r="BC86" s="27">
        <v>0</v>
      </c>
      <c r="BD86" s="27">
        <v>0</v>
      </c>
      <c r="BE86" s="28">
        <v>0</v>
      </c>
      <c r="BF86" s="26">
        <v>0</v>
      </c>
      <c r="BG86" s="27">
        <v>0</v>
      </c>
      <c r="BH86" s="27">
        <v>0</v>
      </c>
      <c r="BI86" s="27">
        <v>0</v>
      </c>
      <c r="BJ86" s="28">
        <v>0</v>
      </c>
      <c r="BK86" s="29">
        <v>0</v>
      </c>
    </row>
    <row r="87" spans="1:63" s="30" customFormat="1" ht="14.25">
      <c r="A87" s="20" t="s">
        <v>16</v>
      </c>
      <c r="B87" s="12" t="s">
        <v>17</v>
      </c>
      <c r="C87" s="26"/>
      <c r="D87" s="27"/>
      <c r="E87" s="27"/>
      <c r="F87" s="27"/>
      <c r="G87" s="28"/>
      <c r="H87" s="26"/>
      <c r="I87" s="27"/>
      <c r="J87" s="27"/>
      <c r="K87" s="27"/>
      <c r="L87" s="28"/>
      <c r="M87" s="26"/>
      <c r="N87" s="27"/>
      <c r="O87" s="27"/>
      <c r="P87" s="27"/>
      <c r="Q87" s="28"/>
      <c r="R87" s="26"/>
      <c r="S87" s="27"/>
      <c r="T87" s="27"/>
      <c r="U87" s="27"/>
      <c r="V87" s="28"/>
      <c r="W87" s="26"/>
      <c r="X87" s="27"/>
      <c r="Y87" s="27"/>
      <c r="Z87" s="27"/>
      <c r="AA87" s="28"/>
      <c r="AB87" s="26"/>
      <c r="AC87" s="27"/>
      <c r="AD87" s="27"/>
      <c r="AE87" s="27"/>
      <c r="AF87" s="28"/>
      <c r="AG87" s="26"/>
      <c r="AH87" s="27"/>
      <c r="AI87" s="27"/>
      <c r="AJ87" s="27"/>
      <c r="AK87" s="28"/>
      <c r="AL87" s="26"/>
      <c r="AM87" s="27"/>
      <c r="AN87" s="27"/>
      <c r="AO87" s="27"/>
      <c r="AP87" s="28"/>
      <c r="AQ87" s="26"/>
      <c r="AR87" s="27"/>
      <c r="AS87" s="27"/>
      <c r="AT87" s="27"/>
      <c r="AU87" s="28"/>
      <c r="AV87" s="26"/>
      <c r="AW87" s="27"/>
      <c r="AX87" s="27"/>
      <c r="AY87" s="27"/>
      <c r="AZ87" s="28"/>
      <c r="BA87" s="26"/>
      <c r="BB87" s="27"/>
      <c r="BC87" s="27"/>
      <c r="BD87" s="27"/>
      <c r="BE87" s="28"/>
      <c r="BF87" s="26"/>
      <c r="BG87" s="27"/>
      <c r="BH87" s="27"/>
      <c r="BI87" s="27"/>
      <c r="BJ87" s="28"/>
      <c r="BK87" s="29"/>
    </row>
    <row r="88" spans="1:63" s="25" customFormat="1" ht="14.25">
      <c r="A88" s="20"/>
      <c r="B88" s="59" t="s">
        <v>199</v>
      </c>
      <c r="C88" s="21">
        <v>0</v>
      </c>
      <c r="D88" s="22">
        <v>0.0022583870966999997</v>
      </c>
      <c r="E88" s="22">
        <v>0</v>
      </c>
      <c r="F88" s="22">
        <v>0</v>
      </c>
      <c r="G88" s="23">
        <v>0</v>
      </c>
      <c r="H88" s="21">
        <v>0.034942178091199996</v>
      </c>
      <c r="I88" s="22">
        <v>0.7095801461913999</v>
      </c>
      <c r="J88" s="22">
        <v>0.0079978580645</v>
      </c>
      <c r="K88" s="22">
        <v>0</v>
      </c>
      <c r="L88" s="23">
        <v>0.38981286431940004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0.0361304503509</v>
      </c>
      <c r="S88" s="22">
        <v>0.22488737309599996</v>
      </c>
      <c r="T88" s="22">
        <v>0.036676828741800005</v>
      </c>
      <c r="U88" s="22">
        <v>0</v>
      </c>
      <c r="V88" s="23">
        <v>0.0474196371595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0.1944083992842</v>
      </c>
      <c r="AW88" s="22">
        <v>1.0981343445889595</v>
      </c>
      <c r="AX88" s="22">
        <v>0.0096552999032</v>
      </c>
      <c r="AY88" s="22">
        <v>0</v>
      </c>
      <c r="AZ88" s="23">
        <v>2.2473549871939005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0.09257414673790001</v>
      </c>
      <c r="BG88" s="22">
        <v>0.27921731522110005</v>
      </c>
      <c r="BH88" s="22">
        <v>0.0377706610966</v>
      </c>
      <c r="BI88" s="22">
        <v>0</v>
      </c>
      <c r="BJ88" s="23">
        <v>0.3962468622069001</v>
      </c>
      <c r="BK88" s="24">
        <f>SUM(C88:BJ88)</f>
        <v>5.8450677393441595</v>
      </c>
    </row>
    <row r="89" spans="1:63" s="25" customFormat="1" ht="14.25">
      <c r="A89" s="20"/>
      <c r="B89" s="7" t="s">
        <v>200</v>
      </c>
      <c r="C89" s="21">
        <v>0</v>
      </c>
      <c r="D89" s="22">
        <v>0.9306373044838001</v>
      </c>
      <c r="E89" s="22">
        <v>0</v>
      </c>
      <c r="F89" s="22">
        <v>0</v>
      </c>
      <c r="G89" s="23">
        <v>0</v>
      </c>
      <c r="H89" s="21">
        <v>0.06207709344359998</v>
      </c>
      <c r="I89" s="22">
        <v>0.6995327760298</v>
      </c>
      <c r="J89" s="22">
        <v>0.006798455064499999</v>
      </c>
      <c r="K89" s="22">
        <v>0</v>
      </c>
      <c r="L89" s="23">
        <v>0.47968640244800004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0.04060882695930001</v>
      </c>
      <c r="S89" s="22">
        <v>0.4296678982241</v>
      </c>
      <c r="T89" s="22">
        <v>0.2772102098385</v>
      </c>
      <c r="U89" s="22">
        <v>0</v>
      </c>
      <c r="V89" s="23">
        <v>0.15304606464330003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1.3967036548074998</v>
      </c>
      <c r="AW89" s="22">
        <v>4.300014028778621</v>
      </c>
      <c r="AX89" s="22">
        <v>0.15250182819320002</v>
      </c>
      <c r="AY89" s="22">
        <v>0</v>
      </c>
      <c r="AZ89" s="23">
        <v>8.8390493385659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0.8862372874572002</v>
      </c>
      <c r="BG89" s="22">
        <v>0.7641016543999001</v>
      </c>
      <c r="BH89" s="22">
        <v>1.0443755141598998</v>
      </c>
      <c r="BI89" s="22">
        <v>0</v>
      </c>
      <c r="BJ89" s="23">
        <v>1.9863962383883007</v>
      </c>
      <c r="BK89" s="24">
        <f>SUM(C89:BJ89)</f>
        <v>22.44864457588542</v>
      </c>
    </row>
    <row r="90" spans="1:63" s="25" customFormat="1" ht="14.25">
      <c r="A90" s="20"/>
      <c r="B90" s="7" t="s">
        <v>159</v>
      </c>
      <c r="C90" s="21">
        <v>0</v>
      </c>
      <c r="D90" s="22">
        <v>0.8356648837417999</v>
      </c>
      <c r="E90" s="22">
        <v>0</v>
      </c>
      <c r="F90" s="22">
        <v>0</v>
      </c>
      <c r="G90" s="23">
        <v>0</v>
      </c>
      <c r="H90" s="21">
        <v>56.27670025918238</v>
      </c>
      <c r="I90" s="22">
        <v>3821.556114734095</v>
      </c>
      <c r="J90" s="22">
        <v>5.0696898397418995</v>
      </c>
      <c r="K90" s="22">
        <v>0</v>
      </c>
      <c r="L90" s="23">
        <v>405.53542232296286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16.073096978151597</v>
      </c>
      <c r="S90" s="22">
        <v>26.481838510353505</v>
      </c>
      <c r="T90" s="22">
        <v>69.0138735315159</v>
      </c>
      <c r="U90" s="22">
        <v>0</v>
      </c>
      <c r="V90" s="23">
        <v>54.7854828480296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76.1348552300097</v>
      </c>
      <c r="AW90" s="22">
        <v>891.6378563445442</v>
      </c>
      <c r="AX90" s="22">
        <v>2.8056591588063</v>
      </c>
      <c r="AY90" s="22">
        <v>0</v>
      </c>
      <c r="AZ90" s="23">
        <v>887.3519211611316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27.592246316663907</v>
      </c>
      <c r="BG90" s="22">
        <v>48.645206753414314</v>
      </c>
      <c r="BH90" s="22">
        <v>1.0752001359999</v>
      </c>
      <c r="BI90" s="22">
        <v>0</v>
      </c>
      <c r="BJ90" s="23">
        <v>82.7986186324912</v>
      </c>
      <c r="BK90" s="24">
        <f>SUM(C90:BJ90)</f>
        <v>6473.669447640837</v>
      </c>
    </row>
    <row r="91" spans="1:63" s="25" customFormat="1" ht="14.25">
      <c r="A91" s="20"/>
      <c r="B91" s="7" t="s">
        <v>160</v>
      </c>
      <c r="C91" s="21">
        <v>0</v>
      </c>
      <c r="D91" s="22">
        <v>50.825597927387</v>
      </c>
      <c r="E91" s="22">
        <v>0</v>
      </c>
      <c r="F91" s="22">
        <v>0</v>
      </c>
      <c r="G91" s="23">
        <v>0</v>
      </c>
      <c r="H91" s="21">
        <v>2.6457163992212003</v>
      </c>
      <c r="I91" s="22">
        <v>26.452740039676705</v>
      </c>
      <c r="J91" s="22">
        <v>2.2558945506774</v>
      </c>
      <c r="K91" s="22">
        <v>0</v>
      </c>
      <c r="L91" s="23">
        <v>19.6603896990304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1.1458584559960001</v>
      </c>
      <c r="S91" s="22">
        <v>5.595154641161</v>
      </c>
      <c r="T91" s="22">
        <v>4.6153832675160995</v>
      </c>
      <c r="U91" s="22">
        <v>0</v>
      </c>
      <c r="V91" s="23">
        <v>1.1485723579347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16.3578067816042</v>
      </c>
      <c r="AW91" s="22">
        <v>30.03459603205195</v>
      </c>
      <c r="AX91" s="22">
        <v>3.8064000000000004E-09</v>
      </c>
      <c r="AY91" s="22">
        <v>0</v>
      </c>
      <c r="AZ91" s="23">
        <v>91.816214843971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4.966984667395099</v>
      </c>
      <c r="BG91" s="22">
        <v>7.4139392495468</v>
      </c>
      <c r="BH91" s="22">
        <v>1.1880518772902</v>
      </c>
      <c r="BI91" s="22">
        <v>0</v>
      </c>
      <c r="BJ91" s="23">
        <v>10.044261504509</v>
      </c>
      <c r="BK91" s="24">
        <f>SUM(C91:BJ91)</f>
        <v>276.1671622987751</v>
      </c>
    </row>
    <row r="92" spans="1:63" s="25" customFormat="1" ht="14.25">
      <c r="A92" s="20"/>
      <c r="B92" s="7" t="s">
        <v>161</v>
      </c>
      <c r="C92" s="21">
        <v>0</v>
      </c>
      <c r="D92" s="22">
        <v>122.6818907805161</v>
      </c>
      <c r="E92" s="22">
        <v>0</v>
      </c>
      <c r="F92" s="22">
        <v>0</v>
      </c>
      <c r="G92" s="23">
        <v>0</v>
      </c>
      <c r="H92" s="21">
        <v>12.869356327632499</v>
      </c>
      <c r="I92" s="22">
        <v>628.7096618950627</v>
      </c>
      <c r="J92" s="22">
        <v>83.62801423451579</v>
      </c>
      <c r="K92" s="22">
        <v>0</v>
      </c>
      <c r="L92" s="23">
        <v>38.44195073876931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6.612736081763102</v>
      </c>
      <c r="S92" s="22">
        <v>45.4081019959987</v>
      </c>
      <c r="T92" s="22">
        <v>82.12887748077371</v>
      </c>
      <c r="U92" s="22">
        <v>0</v>
      </c>
      <c r="V92" s="23">
        <v>23.5340521682552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84.6111268871565</v>
      </c>
      <c r="AW92" s="22">
        <v>382.47399575307037</v>
      </c>
      <c r="AX92" s="22">
        <v>12.944092386128801</v>
      </c>
      <c r="AY92" s="22">
        <v>0</v>
      </c>
      <c r="AZ92" s="23">
        <v>190.06178302290283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75.05961218383491</v>
      </c>
      <c r="BG92" s="22">
        <v>139.5410429790837</v>
      </c>
      <c r="BH92" s="22">
        <v>58.407246856709094</v>
      </c>
      <c r="BI92" s="22">
        <v>0</v>
      </c>
      <c r="BJ92" s="23">
        <v>94.32580509570433</v>
      </c>
      <c r="BK92" s="24">
        <f>SUM(C92:BJ92)</f>
        <v>2081.4393468678772</v>
      </c>
    </row>
    <row r="93" spans="1:63" s="25" customFormat="1" ht="14.25">
      <c r="A93" s="20"/>
      <c r="B93" s="7" t="s">
        <v>162</v>
      </c>
      <c r="C93" s="21">
        <v>0</v>
      </c>
      <c r="D93" s="22">
        <v>168.6168209760645</v>
      </c>
      <c r="E93" s="22">
        <v>0</v>
      </c>
      <c r="F93" s="22">
        <v>0</v>
      </c>
      <c r="G93" s="23">
        <v>0</v>
      </c>
      <c r="H93" s="21">
        <v>30.789743508926403</v>
      </c>
      <c r="I93" s="22">
        <v>14074.880205271838</v>
      </c>
      <c r="J93" s="22">
        <v>44.0002136035806</v>
      </c>
      <c r="K93" s="22">
        <v>0</v>
      </c>
      <c r="L93" s="23">
        <v>952.9616236017695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19.637166152993206</v>
      </c>
      <c r="S93" s="22">
        <v>331.20713302764347</v>
      </c>
      <c r="T93" s="22">
        <v>56.6607722391287</v>
      </c>
      <c r="U93" s="22">
        <v>0</v>
      </c>
      <c r="V93" s="23">
        <v>44.52363710302961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36.8708117876926</v>
      </c>
      <c r="AW93" s="22">
        <v>805.1176373009571</v>
      </c>
      <c r="AX93" s="22">
        <v>3.1198944188385003</v>
      </c>
      <c r="AY93" s="22">
        <v>0</v>
      </c>
      <c r="AZ93" s="23">
        <v>419.6931024466039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22.884179532230107</v>
      </c>
      <c r="BG93" s="22">
        <v>37.3893214946092</v>
      </c>
      <c r="BH93" s="22">
        <v>15.001111070419</v>
      </c>
      <c r="BI93" s="22">
        <v>0</v>
      </c>
      <c r="BJ93" s="23">
        <v>68.3363560165326</v>
      </c>
      <c r="BK93" s="24">
        <f>SUM(C93:BJ93)</f>
        <v>17131.689729552858</v>
      </c>
    </row>
    <row r="94" spans="1:63" s="25" customFormat="1" ht="14.25">
      <c r="A94" s="20"/>
      <c r="B94" s="7" t="s">
        <v>163</v>
      </c>
      <c r="C94" s="21">
        <v>0</v>
      </c>
      <c r="D94" s="22">
        <v>0.8248161155483</v>
      </c>
      <c r="E94" s="22">
        <v>0</v>
      </c>
      <c r="F94" s="22">
        <v>0</v>
      </c>
      <c r="G94" s="23">
        <v>0</v>
      </c>
      <c r="H94" s="21">
        <v>18.4931090567624</v>
      </c>
      <c r="I94" s="22">
        <v>11.9077282489991</v>
      </c>
      <c r="J94" s="22">
        <v>0</v>
      </c>
      <c r="K94" s="22">
        <v>0</v>
      </c>
      <c r="L94" s="23">
        <v>28.46253844806141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8.566699049281102</v>
      </c>
      <c r="S94" s="22">
        <v>1.4902687237091001</v>
      </c>
      <c r="T94" s="22">
        <v>0</v>
      </c>
      <c r="U94" s="22">
        <v>0</v>
      </c>
      <c r="V94" s="23">
        <v>5.350507300578301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27.734645734958995</v>
      </c>
      <c r="AW94" s="22">
        <v>45.445244041204624</v>
      </c>
      <c r="AX94" s="22">
        <v>6.457126063354799</v>
      </c>
      <c r="AY94" s="22">
        <v>0</v>
      </c>
      <c r="AZ94" s="23">
        <v>83.89639814165591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11.320268493536798</v>
      </c>
      <c r="BG94" s="22">
        <v>11.869103523740302</v>
      </c>
      <c r="BH94" s="22">
        <v>0</v>
      </c>
      <c r="BI94" s="22">
        <v>0</v>
      </c>
      <c r="BJ94" s="23">
        <v>20.4105436401869</v>
      </c>
      <c r="BK94" s="24">
        <f>SUM(C94:BJ94)</f>
        <v>282.22899658157803</v>
      </c>
    </row>
    <row r="95" spans="1:63" s="25" customFormat="1" ht="14.25">
      <c r="A95" s="20"/>
      <c r="B95" s="7" t="s">
        <v>208</v>
      </c>
      <c r="C95" s="21">
        <v>0</v>
      </c>
      <c r="D95" s="22">
        <v>440.5157881061935</v>
      </c>
      <c r="E95" s="22">
        <v>0</v>
      </c>
      <c r="F95" s="22">
        <v>0</v>
      </c>
      <c r="G95" s="23">
        <v>0</v>
      </c>
      <c r="H95" s="21">
        <v>16.606294026829197</v>
      </c>
      <c r="I95" s="22">
        <v>1452.8812786492879</v>
      </c>
      <c r="J95" s="22">
        <v>55.0667960384192</v>
      </c>
      <c r="K95" s="22">
        <v>0</v>
      </c>
      <c r="L95" s="23">
        <v>169.08673072812468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5.5549232565731</v>
      </c>
      <c r="S95" s="22">
        <v>7.596442534418699</v>
      </c>
      <c r="T95" s="22">
        <v>40.9617568372253</v>
      </c>
      <c r="U95" s="22">
        <v>0</v>
      </c>
      <c r="V95" s="23">
        <v>12.5829330856751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24.168545882451895</v>
      </c>
      <c r="AW95" s="22">
        <v>436.5675526688943</v>
      </c>
      <c r="AX95" s="22">
        <v>0.8638171792903</v>
      </c>
      <c r="AY95" s="22">
        <v>0</v>
      </c>
      <c r="AZ95" s="23">
        <v>87.9704088271694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16.4967738507566</v>
      </c>
      <c r="BG95" s="22">
        <v>16.4309332651582</v>
      </c>
      <c r="BH95" s="22">
        <v>0.37378310925799996</v>
      </c>
      <c r="BI95" s="22">
        <v>0</v>
      </c>
      <c r="BJ95" s="23">
        <v>128.21829991218243</v>
      </c>
      <c r="BK95" s="24">
        <f aca="true" t="shared" si="8" ref="BK95:BK100">SUM(C95:BJ95)</f>
        <v>2911.943057957908</v>
      </c>
    </row>
    <row r="96" spans="1:63" s="25" customFormat="1" ht="14.25">
      <c r="A96" s="20"/>
      <c r="B96" s="7" t="s">
        <v>164</v>
      </c>
      <c r="C96" s="21">
        <v>0</v>
      </c>
      <c r="D96" s="22">
        <v>212.95625763474192</v>
      </c>
      <c r="E96" s="22">
        <v>0</v>
      </c>
      <c r="F96" s="22">
        <v>0</v>
      </c>
      <c r="G96" s="23">
        <v>0</v>
      </c>
      <c r="H96" s="21">
        <v>56.99714978901171</v>
      </c>
      <c r="I96" s="22">
        <v>5747.844841438867</v>
      </c>
      <c r="J96" s="22">
        <v>380.38375538325784</v>
      </c>
      <c r="K96" s="22">
        <v>0</v>
      </c>
      <c r="L96" s="23">
        <v>219.270097175248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47.310126104722094</v>
      </c>
      <c r="S96" s="22">
        <v>172.17267492538443</v>
      </c>
      <c r="T96" s="22">
        <v>233.3180296273865</v>
      </c>
      <c r="U96" s="22">
        <v>0</v>
      </c>
      <c r="V96" s="23">
        <v>100.7322691204132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357.50401051532003</v>
      </c>
      <c r="AW96" s="22">
        <v>841.5030802089784</v>
      </c>
      <c r="AX96" s="22">
        <v>8.822874116128698</v>
      </c>
      <c r="AY96" s="22">
        <v>0</v>
      </c>
      <c r="AZ96" s="23">
        <v>791.0048365432237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367.56629650684084</v>
      </c>
      <c r="BG96" s="22">
        <v>352.8064948444806</v>
      </c>
      <c r="BH96" s="22">
        <v>70.8609628812566</v>
      </c>
      <c r="BI96" s="22">
        <v>0</v>
      </c>
      <c r="BJ96" s="23">
        <v>490.35274640101284</v>
      </c>
      <c r="BK96" s="24">
        <f t="shared" si="8"/>
        <v>10451.406503216276</v>
      </c>
    </row>
    <row r="97" spans="1:63" s="25" customFormat="1" ht="14.25">
      <c r="A97" s="20"/>
      <c r="B97" s="7" t="s">
        <v>165</v>
      </c>
      <c r="C97" s="21">
        <v>0</v>
      </c>
      <c r="D97" s="22">
        <v>196.6830885109354</v>
      </c>
      <c r="E97" s="22">
        <v>0</v>
      </c>
      <c r="F97" s="22">
        <v>0</v>
      </c>
      <c r="G97" s="23">
        <v>0</v>
      </c>
      <c r="H97" s="21">
        <v>28.966524085506904</v>
      </c>
      <c r="I97" s="22">
        <v>5127.688517591803</v>
      </c>
      <c r="J97" s="22">
        <v>1194.2451866169674</v>
      </c>
      <c r="K97" s="22">
        <v>0</v>
      </c>
      <c r="L97" s="23">
        <v>211.39215554770374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13.475118384088297</v>
      </c>
      <c r="S97" s="22">
        <v>436.00742413757865</v>
      </c>
      <c r="T97" s="22">
        <v>110.0277909756768</v>
      </c>
      <c r="U97" s="22">
        <v>0</v>
      </c>
      <c r="V97" s="23">
        <v>35.20303262015781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42.38107109765339</v>
      </c>
      <c r="AW97" s="22">
        <v>1585.4618603641964</v>
      </c>
      <c r="AX97" s="22">
        <v>60.085594242999704</v>
      </c>
      <c r="AY97" s="22">
        <v>0</v>
      </c>
      <c r="AZ97" s="23">
        <v>199.2850965660201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30.643080081307897</v>
      </c>
      <c r="BG97" s="22">
        <v>106.2161015637045</v>
      </c>
      <c r="BH97" s="22">
        <v>6.4663771451285985</v>
      </c>
      <c r="BI97" s="22">
        <v>0</v>
      </c>
      <c r="BJ97" s="23">
        <v>88.6215663016202</v>
      </c>
      <c r="BK97" s="24">
        <f t="shared" si="8"/>
        <v>9472.84958583305</v>
      </c>
    </row>
    <row r="98" spans="1:63" s="25" customFormat="1" ht="14.25">
      <c r="A98" s="20"/>
      <c r="B98" s="7" t="s">
        <v>166</v>
      </c>
      <c r="C98" s="21">
        <v>0</v>
      </c>
      <c r="D98" s="22">
        <v>107.2735244367418</v>
      </c>
      <c r="E98" s="22">
        <v>0</v>
      </c>
      <c r="F98" s="22">
        <v>0</v>
      </c>
      <c r="G98" s="23">
        <v>0</v>
      </c>
      <c r="H98" s="21">
        <v>12.8460210261166</v>
      </c>
      <c r="I98" s="22">
        <v>2.2580737031925997</v>
      </c>
      <c r="J98" s="22">
        <v>0</v>
      </c>
      <c r="K98" s="22">
        <v>0</v>
      </c>
      <c r="L98" s="23">
        <v>12.3636931393194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4.863141125858501</v>
      </c>
      <c r="S98" s="22">
        <v>2.658684575902899</v>
      </c>
      <c r="T98" s="22">
        <v>0</v>
      </c>
      <c r="U98" s="22">
        <v>0</v>
      </c>
      <c r="V98" s="23">
        <v>3.3918513904178997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151.9570133050192</v>
      </c>
      <c r="AW98" s="22">
        <v>148.25113114292105</v>
      </c>
      <c r="AX98" s="22">
        <v>0</v>
      </c>
      <c r="AY98" s="22">
        <v>0</v>
      </c>
      <c r="AZ98" s="23">
        <v>205.12668744162747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58.33234177901531</v>
      </c>
      <c r="BG98" s="22">
        <v>7.6689424906712</v>
      </c>
      <c r="BH98" s="22">
        <v>0</v>
      </c>
      <c r="BI98" s="22">
        <v>0</v>
      </c>
      <c r="BJ98" s="23">
        <v>47.88449008090551</v>
      </c>
      <c r="BK98" s="24">
        <f t="shared" si="8"/>
        <v>764.8755956377095</v>
      </c>
    </row>
    <row r="99" spans="1:63" s="25" customFormat="1" ht="14.25">
      <c r="A99" s="20"/>
      <c r="B99" s="7" t="s">
        <v>167</v>
      </c>
      <c r="C99" s="21">
        <v>0</v>
      </c>
      <c r="D99" s="22">
        <v>16.1942648942903</v>
      </c>
      <c r="E99" s="22">
        <v>0</v>
      </c>
      <c r="F99" s="22">
        <v>0</v>
      </c>
      <c r="G99" s="23">
        <v>0</v>
      </c>
      <c r="H99" s="21">
        <v>18.614691045477304</v>
      </c>
      <c r="I99" s="22">
        <v>1265.240342795676</v>
      </c>
      <c r="J99" s="22">
        <v>2.1013369910645</v>
      </c>
      <c r="K99" s="22">
        <v>0</v>
      </c>
      <c r="L99" s="23">
        <v>243.53229117077123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3.234156888446501</v>
      </c>
      <c r="S99" s="22">
        <v>45.847668422128606</v>
      </c>
      <c r="T99" s="22">
        <v>26.5292269969354</v>
      </c>
      <c r="U99" s="22">
        <v>0</v>
      </c>
      <c r="V99" s="23">
        <v>63.8170814671599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52.826402747151775</v>
      </c>
      <c r="AW99" s="22">
        <v>419.8155719959086</v>
      </c>
      <c r="AX99" s="22">
        <v>5.019525150258</v>
      </c>
      <c r="AY99" s="22">
        <v>0</v>
      </c>
      <c r="AZ99" s="23">
        <v>491.66986917602014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12.567566657826804</v>
      </c>
      <c r="BG99" s="22">
        <v>37.1320272425775</v>
      </c>
      <c r="BH99" s="22">
        <v>0.0447869931935</v>
      </c>
      <c r="BI99" s="22">
        <v>0</v>
      </c>
      <c r="BJ99" s="23">
        <v>34.66225738560279</v>
      </c>
      <c r="BK99" s="24">
        <f t="shared" si="8"/>
        <v>2738.849068020489</v>
      </c>
    </row>
    <row r="100" spans="1:63" s="25" customFormat="1" ht="14.25">
      <c r="A100" s="20"/>
      <c r="B100" s="7" t="s">
        <v>168</v>
      </c>
      <c r="C100" s="21">
        <v>0</v>
      </c>
      <c r="D100" s="22">
        <v>0.6851335483869999</v>
      </c>
      <c r="E100" s="22">
        <v>0</v>
      </c>
      <c r="F100" s="22">
        <v>0</v>
      </c>
      <c r="G100" s="23">
        <v>0</v>
      </c>
      <c r="H100" s="21">
        <v>66.9988895394092</v>
      </c>
      <c r="I100" s="22">
        <v>427.07508803748215</v>
      </c>
      <c r="J100" s="22">
        <v>0</v>
      </c>
      <c r="K100" s="22">
        <v>0</v>
      </c>
      <c r="L100" s="23">
        <v>425.0631024003492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7.454821466313501</v>
      </c>
      <c r="S100" s="22">
        <v>48.45967196341869</v>
      </c>
      <c r="T100" s="22">
        <v>36.4651431997741</v>
      </c>
      <c r="U100" s="22">
        <v>0</v>
      </c>
      <c r="V100" s="23">
        <v>40.4619766392237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20.461720834397195</v>
      </c>
      <c r="AW100" s="22">
        <v>113.23130642136407</v>
      </c>
      <c r="AX100" s="22">
        <v>0</v>
      </c>
      <c r="AY100" s="22">
        <v>0</v>
      </c>
      <c r="AZ100" s="23">
        <v>548.3039387077845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9.253404428656497</v>
      </c>
      <c r="BG100" s="22">
        <v>7.562999193740501</v>
      </c>
      <c r="BH100" s="22">
        <v>0.5848877702902</v>
      </c>
      <c r="BI100" s="22">
        <v>0</v>
      </c>
      <c r="BJ100" s="23">
        <v>30.583047608378</v>
      </c>
      <c r="BK100" s="24">
        <f t="shared" si="8"/>
        <v>1782.6451317589685</v>
      </c>
    </row>
    <row r="101" spans="1:63" s="25" customFormat="1" ht="14.25">
      <c r="A101" s="20"/>
      <c r="B101" s="7" t="s">
        <v>169</v>
      </c>
      <c r="C101" s="21">
        <v>0</v>
      </c>
      <c r="D101" s="22">
        <v>7.4345051612902004</v>
      </c>
      <c r="E101" s="22">
        <v>0</v>
      </c>
      <c r="F101" s="22">
        <v>0</v>
      </c>
      <c r="G101" s="23">
        <v>0</v>
      </c>
      <c r="H101" s="21">
        <v>3.3615120373501997</v>
      </c>
      <c r="I101" s="22">
        <v>0.0177749030322</v>
      </c>
      <c r="J101" s="22">
        <v>0</v>
      </c>
      <c r="K101" s="22">
        <v>0</v>
      </c>
      <c r="L101" s="23">
        <v>4.9064219938375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5.6499631271893005</v>
      </c>
      <c r="S101" s="22">
        <v>0</v>
      </c>
      <c r="T101" s="22">
        <v>0</v>
      </c>
      <c r="U101" s="22">
        <v>0</v>
      </c>
      <c r="V101" s="23">
        <v>0.4400813500962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60.91954121537021</v>
      </c>
      <c r="AW101" s="22">
        <v>0.0010142196773</v>
      </c>
      <c r="AX101" s="22">
        <v>0</v>
      </c>
      <c r="AY101" s="22">
        <v>0</v>
      </c>
      <c r="AZ101" s="23">
        <v>98.60425414858891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30.869308393309392</v>
      </c>
      <c r="BG101" s="22">
        <v>0</v>
      </c>
      <c r="BH101" s="22">
        <v>0</v>
      </c>
      <c r="BI101" s="22">
        <v>0</v>
      </c>
      <c r="BJ101" s="23">
        <v>50.1147906394455</v>
      </c>
      <c r="BK101" s="24">
        <f>SUM(C101:BJ101)</f>
        <v>262.3191671891869</v>
      </c>
    </row>
    <row r="102" spans="1:63" s="25" customFormat="1" ht="14.25">
      <c r="A102" s="20"/>
      <c r="B102" s="7" t="s">
        <v>170</v>
      </c>
      <c r="C102" s="21">
        <v>0</v>
      </c>
      <c r="D102" s="22">
        <v>219.16560300254832</v>
      </c>
      <c r="E102" s="22">
        <v>0</v>
      </c>
      <c r="F102" s="22">
        <v>0</v>
      </c>
      <c r="G102" s="23">
        <v>0</v>
      </c>
      <c r="H102" s="21">
        <v>6.011924261863297</v>
      </c>
      <c r="I102" s="22">
        <v>14.044218477482998</v>
      </c>
      <c r="J102" s="22">
        <v>0</v>
      </c>
      <c r="K102" s="22">
        <v>0</v>
      </c>
      <c r="L102" s="23">
        <v>15.983686011449102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3.713343593927699</v>
      </c>
      <c r="S102" s="22">
        <v>38.4984115472572</v>
      </c>
      <c r="T102" s="22">
        <v>32.9360751412902</v>
      </c>
      <c r="U102" s="22">
        <v>0</v>
      </c>
      <c r="V102" s="23">
        <v>6.073833526450299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96.73921364267899</v>
      </c>
      <c r="AW102" s="22">
        <v>85.51331847438155</v>
      </c>
      <c r="AX102" s="22">
        <v>18.5113316380643</v>
      </c>
      <c r="AY102" s="22">
        <v>0</v>
      </c>
      <c r="AZ102" s="23">
        <v>241.6250014488357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68.8520775990289</v>
      </c>
      <c r="BG102" s="22">
        <v>36.2229495807026</v>
      </c>
      <c r="BH102" s="22">
        <v>81.7215907691285</v>
      </c>
      <c r="BI102" s="22">
        <v>0</v>
      </c>
      <c r="BJ102" s="23">
        <v>74.12320079618522</v>
      </c>
      <c r="BK102" s="24">
        <f>SUM(C102:BJ102)</f>
        <v>1039.7357795112748</v>
      </c>
    </row>
    <row r="103" spans="1:63" s="25" customFormat="1" ht="14.25">
      <c r="A103" s="20"/>
      <c r="B103" s="7" t="s">
        <v>171</v>
      </c>
      <c r="C103" s="21">
        <v>0</v>
      </c>
      <c r="D103" s="22">
        <v>341.0964436897741</v>
      </c>
      <c r="E103" s="22">
        <v>0</v>
      </c>
      <c r="F103" s="22">
        <v>0</v>
      </c>
      <c r="G103" s="23">
        <v>0</v>
      </c>
      <c r="H103" s="21">
        <v>25.8173920768299</v>
      </c>
      <c r="I103" s="22">
        <v>4528.50989288261</v>
      </c>
      <c r="J103" s="22">
        <v>4.205340375258</v>
      </c>
      <c r="K103" s="22">
        <v>0</v>
      </c>
      <c r="L103" s="23">
        <v>343.70128435096274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15.008017465540204</v>
      </c>
      <c r="S103" s="22">
        <v>96.46171857457881</v>
      </c>
      <c r="T103" s="22">
        <v>109.09691362009632</v>
      </c>
      <c r="U103" s="22">
        <v>0</v>
      </c>
      <c r="V103" s="23">
        <v>50.9863008151585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151.4292897939539</v>
      </c>
      <c r="AW103" s="22">
        <v>1550.3159934067653</v>
      </c>
      <c r="AX103" s="22">
        <v>4.4346044281289</v>
      </c>
      <c r="AY103" s="22">
        <v>0</v>
      </c>
      <c r="AZ103" s="23">
        <v>1243.2133773955281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105.96515732458225</v>
      </c>
      <c r="BG103" s="22">
        <v>185.88808977056857</v>
      </c>
      <c r="BH103" s="22">
        <v>70.89263252051539</v>
      </c>
      <c r="BI103" s="22">
        <v>0</v>
      </c>
      <c r="BJ103" s="23">
        <v>244.3575472975127</v>
      </c>
      <c r="BK103" s="24">
        <f>SUM(C103:BJ103)</f>
        <v>9071.379995788368</v>
      </c>
    </row>
    <row r="104" spans="1:63" s="30" customFormat="1" ht="14.25">
      <c r="A104" s="20"/>
      <c r="B104" s="8" t="s">
        <v>18</v>
      </c>
      <c r="C104" s="26">
        <f aca="true" t="shared" si="9" ref="C104:AH104">SUM(C88:C103)</f>
        <v>0</v>
      </c>
      <c r="D104" s="27">
        <f t="shared" si="9"/>
        <v>1886.7222953597407</v>
      </c>
      <c r="E104" s="27">
        <f t="shared" si="9"/>
        <v>0</v>
      </c>
      <c r="F104" s="27">
        <f t="shared" si="9"/>
        <v>0</v>
      </c>
      <c r="G104" s="28">
        <f t="shared" si="9"/>
        <v>0</v>
      </c>
      <c r="H104" s="26">
        <f t="shared" si="9"/>
        <v>357.39204271165397</v>
      </c>
      <c r="I104" s="27">
        <f t="shared" si="9"/>
        <v>37130.475591591334</v>
      </c>
      <c r="J104" s="27">
        <f t="shared" si="9"/>
        <v>1770.9710239466115</v>
      </c>
      <c r="K104" s="27">
        <f t="shared" si="9"/>
        <v>0</v>
      </c>
      <c r="L104" s="28">
        <f t="shared" si="9"/>
        <v>3091.2308865951263</v>
      </c>
      <c r="M104" s="26">
        <f t="shared" si="9"/>
        <v>0</v>
      </c>
      <c r="N104" s="27">
        <f t="shared" si="9"/>
        <v>0</v>
      </c>
      <c r="O104" s="27">
        <f t="shared" si="9"/>
        <v>0</v>
      </c>
      <c r="P104" s="27">
        <f t="shared" si="9"/>
        <v>0</v>
      </c>
      <c r="Q104" s="28">
        <f t="shared" si="9"/>
        <v>0</v>
      </c>
      <c r="R104" s="26">
        <f t="shared" si="9"/>
        <v>158.3759074081544</v>
      </c>
      <c r="S104" s="27">
        <f t="shared" si="9"/>
        <v>1258.5397488508538</v>
      </c>
      <c r="T104" s="27">
        <f t="shared" si="9"/>
        <v>802.0677299558993</v>
      </c>
      <c r="U104" s="27">
        <f t="shared" si="9"/>
        <v>0</v>
      </c>
      <c r="V104" s="28">
        <f t="shared" si="9"/>
        <v>443.2320774943828</v>
      </c>
      <c r="W104" s="26">
        <f t="shared" si="9"/>
        <v>0</v>
      </c>
      <c r="X104" s="27">
        <f t="shared" si="9"/>
        <v>0</v>
      </c>
      <c r="Y104" s="27">
        <f t="shared" si="9"/>
        <v>0</v>
      </c>
      <c r="Z104" s="27">
        <f t="shared" si="9"/>
        <v>0</v>
      </c>
      <c r="AA104" s="28">
        <f t="shared" si="9"/>
        <v>0</v>
      </c>
      <c r="AB104" s="26">
        <f t="shared" si="9"/>
        <v>0</v>
      </c>
      <c r="AC104" s="27">
        <f t="shared" si="9"/>
        <v>0</v>
      </c>
      <c r="AD104" s="27">
        <f t="shared" si="9"/>
        <v>0</v>
      </c>
      <c r="AE104" s="27">
        <f t="shared" si="9"/>
        <v>0</v>
      </c>
      <c r="AF104" s="28">
        <f t="shared" si="9"/>
        <v>0</v>
      </c>
      <c r="AG104" s="26">
        <f t="shared" si="9"/>
        <v>0</v>
      </c>
      <c r="AH104" s="27">
        <f t="shared" si="9"/>
        <v>0</v>
      </c>
      <c r="AI104" s="27">
        <f aca="true" t="shared" si="10" ref="AI104:BK104">SUM(AI88:AI103)</f>
        <v>0</v>
      </c>
      <c r="AJ104" s="27">
        <f t="shared" si="10"/>
        <v>0</v>
      </c>
      <c r="AK104" s="28">
        <f t="shared" si="10"/>
        <v>0</v>
      </c>
      <c r="AL104" s="26">
        <f t="shared" si="10"/>
        <v>0</v>
      </c>
      <c r="AM104" s="27">
        <f t="shared" si="10"/>
        <v>0</v>
      </c>
      <c r="AN104" s="27">
        <f t="shared" si="10"/>
        <v>0</v>
      </c>
      <c r="AO104" s="27">
        <f t="shared" si="10"/>
        <v>0</v>
      </c>
      <c r="AP104" s="28">
        <f t="shared" si="10"/>
        <v>0</v>
      </c>
      <c r="AQ104" s="26">
        <f t="shared" si="10"/>
        <v>0</v>
      </c>
      <c r="AR104" s="27">
        <f t="shared" si="10"/>
        <v>0</v>
      </c>
      <c r="AS104" s="27">
        <f t="shared" si="10"/>
        <v>0</v>
      </c>
      <c r="AT104" s="27">
        <f t="shared" si="10"/>
        <v>0</v>
      </c>
      <c r="AU104" s="28">
        <f t="shared" si="10"/>
        <v>0</v>
      </c>
      <c r="AV104" s="26">
        <f t="shared" si="10"/>
        <v>1201.6871675095103</v>
      </c>
      <c r="AW104" s="27">
        <f t="shared" si="10"/>
        <v>7340.768306748282</v>
      </c>
      <c r="AX104" s="27">
        <f t="shared" si="10"/>
        <v>123.22667591390109</v>
      </c>
      <c r="AY104" s="27">
        <f t="shared" si="10"/>
        <v>0</v>
      </c>
      <c r="AZ104" s="28">
        <f t="shared" si="10"/>
        <v>5590.709294196823</v>
      </c>
      <c r="BA104" s="26">
        <f t="shared" si="10"/>
        <v>0</v>
      </c>
      <c r="BB104" s="27">
        <f t="shared" si="10"/>
        <v>0</v>
      </c>
      <c r="BC104" s="27">
        <f t="shared" si="10"/>
        <v>0</v>
      </c>
      <c r="BD104" s="27">
        <f t="shared" si="10"/>
        <v>0</v>
      </c>
      <c r="BE104" s="28">
        <f t="shared" si="10"/>
        <v>0</v>
      </c>
      <c r="BF104" s="26">
        <f t="shared" si="10"/>
        <v>843.3481092491804</v>
      </c>
      <c r="BG104" s="27">
        <f t="shared" si="10"/>
        <v>995.8304709216188</v>
      </c>
      <c r="BH104" s="27">
        <f t="shared" si="10"/>
        <v>307.6987773044455</v>
      </c>
      <c r="BI104" s="27">
        <f t="shared" si="10"/>
        <v>0</v>
      </c>
      <c r="BJ104" s="28">
        <f t="shared" si="10"/>
        <v>1467.2161744128643</v>
      </c>
      <c r="BK104" s="29">
        <f t="shared" si="10"/>
        <v>64769.49228017038</v>
      </c>
    </row>
    <row r="105" spans="1:63" s="30" customFormat="1" ht="14.25">
      <c r="A105" s="20"/>
      <c r="B105" s="8" t="s">
        <v>19</v>
      </c>
      <c r="C105" s="26">
        <f aca="true" t="shared" si="11" ref="C105:AH105">C104+C86+C83+C79+C15+C11</f>
        <v>0</v>
      </c>
      <c r="D105" s="27">
        <f t="shared" si="11"/>
        <v>2039.3473627537076</v>
      </c>
      <c r="E105" s="27">
        <f t="shared" si="11"/>
        <v>0</v>
      </c>
      <c r="F105" s="27">
        <f t="shared" si="11"/>
        <v>0</v>
      </c>
      <c r="G105" s="28">
        <f t="shared" si="11"/>
        <v>0</v>
      </c>
      <c r="H105" s="26">
        <f t="shared" si="11"/>
        <v>975.2978283651942</v>
      </c>
      <c r="I105" s="27">
        <f t="shared" si="11"/>
        <v>63020.87218126915</v>
      </c>
      <c r="J105" s="27">
        <f t="shared" si="11"/>
        <v>2987.5344506693527</v>
      </c>
      <c r="K105" s="27">
        <f t="shared" si="11"/>
        <v>0</v>
      </c>
      <c r="L105" s="28">
        <f t="shared" si="11"/>
        <v>4992.802754303942</v>
      </c>
      <c r="M105" s="26">
        <f t="shared" si="11"/>
        <v>0</v>
      </c>
      <c r="N105" s="27">
        <f t="shared" si="11"/>
        <v>0</v>
      </c>
      <c r="O105" s="27">
        <f t="shared" si="11"/>
        <v>0</v>
      </c>
      <c r="P105" s="27">
        <f t="shared" si="11"/>
        <v>0</v>
      </c>
      <c r="Q105" s="28">
        <f t="shared" si="11"/>
        <v>0</v>
      </c>
      <c r="R105" s="26">
        <f t="shared" si="11"/>
        <v>361.37498964042356</v>
      </c>
      <c r="S105" s="27">
        <f t="shared" si="11"/>
        <v>2596.0643801991337</v>
      </c>
      <c r="T105" s="27">
        <f t="shared" si="11"/>
        <v>1034.0998887044784</v>
      </c>
      <c r="U105" s="27">
        <f t="shared" si="11"/>
        <v>0</v>
      </c>
      <c r="V105" s="28">
        <f t="shared" si="11"/>
        <v>773.569614496419</v>
      </c>
      <c r="W105" s="26">
        <f t="shared" si="11"/>
        <v>0</v>
      </c>
      <c r="X105" s="27">
        <f t="shared" si="11"/>
        <v>0</v>
      </c>
      <c r="Y105" s="27">
        <f t="shared" si="11"/>
        <v>0</v>
      </c>
      <c r="Z105" s="27">
        <f t="shared" si="11"/>
        <v>0</v>
      </c>
      <c r="AA105" s="28">
        <f t="shared" si="11"/>
        <v>0</v>
      </c>
      <c r="AB105" s="26">
        <f t="shared" si="11"/>
        <v>0</v>
      </c>
      <c r="AC105" s="27">
        <f t="shared" si="11"/>
        <v>0</v>
      </c>
      <c r="AD105" s="27">
        <f t="shared" si="11"/>
        <v>0</v>
      </c>
      <c r="AE105" s="27">
        <f t="shared" si="11"/>
        <v>0</v>
      </c>
      <c r="AF105" s="28">
        <f t="shared" si="11"/>
        <v>0</v>
      </c>
      <c r="AG105" s="26">
        <f t="shared" si="11"/>
        <v>0</v>
      </c>
      <c r="AH105" s="27">
        <f t="shared" si="11"/>
        <v>0</v>
      </c>
      <c r="AI105" s="27">
        <f aca="true" t="shared" si="12" ref="AI105:BK105">AI104+AI86+AI83+AI79+AI15+AI11</f>
        <v>0</v>
      </c>
      <c r="AJ105" s="27">
        <f t="shared" si="12"/>
        <v>0</v>
      </c>
      <c r="AK105" s="28">
        <f t="shared" si="12"/>
        <v>0</v>
      </c>
      <c r="AL105" s="26">
        <f t="shared" si="12"/>
        <v>0</v>
      </c>
      <c r="AM105" s="27">
        <f t="shared" si="12"/>
        <v>0</v>
      </c>
      <c r="AN105" s="27">
        <f t="shared" si="12"/>
        <v>0</v>
      </c>
      <c r="AO105" s="27">
        <f t="shared" si="12"/>
        <v>0</v>
      </c>
      <c r="AP105" s="28">
        <f t="shared" si="12"/>
        <v>0</v>
      </c>
      <c r="AQ105" s="26">
        <f t="shared" si="12"/>
        <v>0</v>
      </c>
      <c r="AR105" s="27">
        <f t="shared" si="12"/>
        <v>0</v>
      </c>
      <c r="AS105" s="27">
        <f t="shared" si="12"/>
        <v>0</v>
      </c>
      <c r="AT105" s="27">
        <f t="shared" si="12"/>
        <v>0</v>
      </c>
      <c r="AU105" s="28">
        <f t="shared" si="12"/>
        <v>0</v>
      </c>
      <c r="AV105" s="26">
        <f t="shared" si="12"/>
        <v>1689.2378431964046</v>
      </c>
      <c r="AW105" s="27">
        <f t="shared" si="12"/>
        <v>12948.077984877345</v>
      </c>
      <c r="AX105" s="27">
        <f t="shared" si="12"/>
        <v>136.979969391126</v>
      </c>
      <c r="AY105" s="27">
        <f t="shared" si="12"/>
        <v>0</v>
      </c>
      <c r="AZ105" s="28">
        <f t="shared" si="12"/>
        <v>7815.308653765108</v>
      </c>
      <c r="BA105" s="26">
        <f t="shared" si="12"/>
        <v>0</v>
      </c>
      <c r="BB105" s="27">
        <f t="shared" si="12"/>
        <v>0</v>
      </c>
      <c r="BC105" s="27">
        <f t="shared" si="12"/>
        <v>0</v>
      </c>
      <c r="BD105" s="27">
        <f t="shared" si="12"/>
        <v>0</v>
      </c>
      <c r="BE105" s="28">
        <f t="shared" si="12"/>
        <v>0</v>
      </c>
      <c r="BF105" s="26">
        <f t="shared" si="12"/>
        <v>1138.3515847719289</v>
      </c>
      <c r="BG105" s="27">
        <f t="shared" si="12"/>
        <v>1358.384087293841</v>
      </c>
      <c r="BH105" s="27">
        <f t="shared" si="12"/>
        <v>356.9751642900889</v>
      </c>
      <c r="BI105" s="27">
        <f t="shared" si="12"/>
        <v>0</v>
      </c>
      <c r="BJ105" s="28">
        <f t="shared" si="12"/>
        <v>2004.7729849800387</v>
      </c>
      <c r="BK105" s="28">
        <f t="shared" si="12"/>
        <v>106229.05172296768</v>
      </c>
    </row>
    <row r="106" spans="3:63" ht="15" customHeight="1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</row>
    <row r="107" spans="1:63" s="25" customFormat="1" ht="15" customHeight="1">
      <c r="A107" s="20" t="s">
        <v>20</v>
      </c>
      <c r="B107" s="11" t="s">
        <v>21</v>
      </c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4"/>
      <c r="BK107" s="35"/>
    </row>
    <row r="108" spans="1:63" s="25" customFormat="1" ht="14.25">
      <c r="A108" s="20" t="s">
        <v>7</v>
      </c>
      <c r="B108" s="36" t="s">
        <v>48</v>
      </c>
      <c r="C108" s="21"/>
      <c r="D108" s="22"/>
      <c r="E108" s="22"/>
      <c r="F108" s="22"/>
      <c r="G108" s="23"/>
      <c r="H108" s="21"/>
      <c r="I108" s="22"/>
      <c r="J108" s="22"/>
      <c r="K108" s="22"/>
      <c r="L108" s="23"/>
      <c r="M108" s="21"/>
      <c r="N108" s="22"/>
      <c r="O108" s="22"/>
      <c r="P108" s="22"/>
      <c r="Q108" s="23"/>
      <c r="R108" s="21"/>
      <c r="S108" s="22"/>
      <c r="T108" s="22"/>
      <c r="U108" s="22"/>
      <c r="V108" s="23"/>
      <c r="W108" s="21"/>
      <c r="X108" s="22"/>
      <c r="Y108" s="22"/>
      <c r="Z108" s="22"/>
      <c r="AA108" s="23"/>
      <c r="AB108" s="21"/>
      <c r="AC108" s="22"/>
      <c r="AD108" s="22"/>
      <c r="AE108" s="22"/>
      <c r="AF108" s="23"/>
      <c r="AG108" s="21"/>
      <c r="AH108" s="22"/>
      <c r="AI108" s="22"/>
      <c r="AJ108" s="22"/>
      <c r="AK108" s="23"/>
      <c r="AL108" s="21"/>
      <c r="AM108" s="22"/>
      <c r="AN108" s="22"/>
      <c r="AO108" s="22"/>
      <c r="AP108" s="23"/>
      <c r="AQ108" s="21"/>
      <c r="AR108" s="22"/>
      <c r="AS108" s="22"/>
      <c r="AT108" s="22"/>
      <c r="AU108" s="23"/>
      <c r="AV108" s="21"/>
      <c r="AW108" s="22"/>
      <c r="AX108" s="22"/>
      <c r="AY108" s="22"/>
      <c r="AZ108" s="23"/>
      <c r="BA108" s="21"/>
      <c r="BB108" s="22"/>
      <c r="BC108" s="22"/>
      <c r="BD108" s="22"/>
      <c r="BE108" s="23"/>
      <c r="BF108" s="21"/>
      <c r="BG108" s="22"/>
      <c r="BH108" s="22"/>
      <c r="BI108" s="22"/>
      <c r="BJ108" s="23"/>
      <c r="BK108" s="24"/>
    </row>
    <row r="109" spans="1:63" s="25" customFormat="1" ht="14.25">
      <c r="A109" s="20"/>
      <c r="B109" s="7" t="s">
        <v>172</v>
      </c>
      <c r="C109" s="21">
        <v>0</v>
      </c>
      <c r="D109" s="22">
        <v>0.8802204960000001</v>
      </c>
      <c r="E109" s="22">
        <v>0</v>
      </c>
      <c r="F109" s="22">
        <v>0</v>
      </c>
      <c r="G109" s="23">
        <v>0</v>
      </c>
      <c r="H109" s="21">
        <v>495.09039929092046</v>
      </c>
      <c r="I109" s="22">
        <v>26.497979396414</v>
      </c>
      <c r="J109" s="22">
        <v>0</v>
      </c>
      <c r="K109" s="22">
        <v>0</v>
      </c>
      <c r="L109" s="23">
        <v>46.910396780572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329.6055259981831</v>
      </c>
      <c r="S109" s="22">
        <v>9.744745690673197</v>
      </c>
      <c r="T109" s="22">
        <v>0</v>
      </c>
      <c r="U109" s="22">
        <v>0</v>
      </c>
      <c r="V109" s="23">
        <v>18.302629008122704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5127.266793806907</v>
      </c>
      <c r="AW109" s="22">
        <v>310.6540191539764</v>
      </c>
      <c r="AX109" s="22">
        <v>0</v>
      </c>
      <c r="AY109" s="22">
        <v>0</v>
      </c>
      <c r="AZ109" s="23">
        <v>626.6894622944653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4264.156835895845</v>
      </c>
      <c r="BG109" s="22">
        <v>194.89550687047495</v>
      </c>
      <c r="BH109" s="22">
        <v>0</v>
      </c>
      <c r="BI109" s="22">
        <v>0</v>
      </c>
      <c r="BJ109" s="23">
        <v>276.35541350197786</v>
      </c>
      <c r="BK109" s="24">
        <f>SUM(C109:BJ109)</f>
        <v>11727.049928184531</v>
      </c>
    </row>
    <row r="110" spans="1:63" s="30" customFormat="1" ht="14.25">
      <c r="A110" s="20"/>
      <c r="B110" s="8" t="s">
        <v>9</v>
      </c>
      <c r="C110" s="26">
        <f aca="true" t="shared" si="13" ref="C110:AH110">SUM(C109:C109)</f>
        <v>0</v>
      </c>
      <c r="D110" s="27">
        <f t="shared" si="13"/>
        <v>0.8802204960000001</v>
      </c>
      <c r="E110" s="27">
        <f t="shared" si="13"/>
        <v>0</v>
      </c>
      <c r="F110" s="27">
        <f t="shared" si="13"/>
        <v>0</v>
      </c>
      <c r="G110" s="28">
        <f t="shared" si="13"/>
        <v>0</v>
      </c>
      <c r="H110" s="26">
        <f t="shared" si="13"/>
        <v>495.09039929092046</v>
      </c>
      <c r="I110" s="27">
        <f t="shared" si="13"/>
        <v>26.497979396414</v>
      </c>
      <c r="J110" s="27">
        <f t="shared" si="13"/>
        <v>0</v>
      </c>
      <c r="K110" s="27">
        <f t="shared" si="13"/>
        <v>0</v>
      </c>
      <c r="L110" s="28">
        <f t="shared" si="13"/>
        <v>46.910396780572</v>
      </c>
      <c r="M110" s="26">
        <f t="shared" si="13"/>
        <v>0</v>
      </c>
      <c r="N110" s="27">
        <f t="shared" si="13"/>
        <v>0</v>
      </c>
      <c r="O110" s="27">
        <f t="shared" si="13"/>
        <v>0</v>
      </c>
      <c r="P110" s="27">
        <f t="shared" si="13"/>
        <v>0</v>
      </c>
      <c r="Q110" s="28">
        <f t="shared" si="13"/>
        <v>0</v>
      </c>
      <c r="R110" s="26">
        <f t="shared" si="13"/>
        <v>329.6055259981831</v>
      </c>
      <c r="S110" s="27">
        <f t="shared" si="13"/>
        <v>9.744745690673197</v>
      </c>
      <c r="T110" s="27">
        <f t="shared" si="13"/>
        <v>0</v>
      </c>
      <c r="U110" s="27">
        <f t="shared" si="13"/>
        <v>0</v>
      </c>
      <c r="V110" s="28">
        <f t="shared" si="13"/>
        <v>18.302629008122704</v>
      </c>
      <c r="W110" s="26">
        <f t="shared" si="13"/>
        <v>0</v>
      </c>
      <c r="X110" s="27">
        <f t="shared" si="13"/>
        <v>0</v>
      </c>
      <c r="Y110" s="27">
        <f t="shared" si="13"/>
        <v>0</v>
      </c>
      <c r="Z110" s="27">
        <f t="shared" si="13"/>
        <v>0</v>
      </c>
      <c r="AA110" s="28">
        <f t="shared" si="13"/>
        <v>0</v>
      </c>
      <c r="AB110" s="26">
        <f t="shared" si="13"/>
        <v>0</v>
      </c>
      <c r="AC110" s="27">
        <f t="shared" si="13"/>
        <v>0</v>
      </c>
      <c r="AD110" s="27">
        <f t="shared" si="13"/>
        <v>0</v>
      </c>
      <c r="AE110" s="27">
        <f t="shared" si="13"/>
        <v>0</v>
      </c>
      <c r="AF110" s="28">
        <f t="shared" si="13"/>
        <v>0</v>
      </c>
      <c r="AG110" s="26">
        <f t="shared" si="13"/>
        <v>0</v>
      </c>
      <c r="AH110" s="27">
        <f t="shared" si="13"/>
        <v>0</v>
      </c>
      <c r="AI110" s="27">
        <f aca="true" t="shared" si="14" ref="AI110:BK110">SUM(AI109:AI109)</f>
        <v>0</v>
      </c>
      <c r="AJ110" s="27">
        <f t="shared" si="14"/>
        <v>0</v>
      </c>
      <c r="AK110" s="28">
        <f t="shared" si="14"/>
        <v>0</v>
      </c>
      <c r="AL110" s="26">
        <f t="shared" si="14"/>
        <v>0</v>
      </c>
      <c r="AM110" s="27">
        <f t="shared" si="14"/>
        <v>0</v>
      </c>
      <c r="AN110" s="27">
        <f t="shared" si="14"/>
        <v>0</v>
      </c>
      <c r="AO110" s="27">
        <f t="shared" si="14"/>
        <v>0</v>
      </c>
      <c r="AP110" s="28">
        <f t="shared" si="14"/>
        <v>0</v>
      </c>
      <c r="AQ110" s="26">
        <f t="shared" si="14"/>
        <v>0</v>
      </c>
      <c r="AR110" s="27">
        <f t="shared" si="14"/>
        <v>0</v>
      </c>
      <c r="AS110" s="27">
        <f t="shared" si="14"/>
        <v>0</v>
      </c>
      <c r="AT110" s="27">
        <f t="shared" si="14"/>
        <v>0</v>
      </c>
      <c r="AU110" s="28">
        <f t="shared" si="14"/>
        <v>0</v>
      </c>
      <c r="AV110" s="26">
        <f t="shared" si="14"/>
        <v>5127.266793806907</v>
      </c>
      <c r="AW110" s="27">
        <f t="shared" si="14"/>
        <v>310.6540191539764</v>
      </c>
      <c r="AX110" s="27">
        <f t="shared" si="14"/>
        <v>0</v>
      </c>
      <c r="AY110" s="27">
        <f t="shared" si="14"/>
        <v>0</v>
      </c>
      <c r="AZ110" s="28">
        <f t="shared" si="14"/>
        <v>626.6894622944653</v>
      </c>
      <c r="BA110" s="26">
        <f t="shared" si="14"/>
        <v>0</v>
      </c>
      <c r="BB110" s="27">
        <f t="shared" si="14"/>
        <v>0</v>
      </c>
      <c r="BC110" s="27">
        <f t="shared" si="14"/>
        <v>0</v>
      </c>
      <c r="BD110" s="27">
        <f t="shared" si="14"/>
        <v>0</v>
      </c>
      <c r="BE110" s="28">
        <f t="shared" si="14"/>
        <v>0</v>
      </c>
      <c r="BF110" s="26">
        <f t="shared" si="14"/>
        <v>4264.156835895845</v>
      </c>
      <c r="BG110" s="27">
        <f t="shared" si="14"/>
        <v>194.89550687047495</v>
      </c>
      <c r="BH110" s="27">
        <f t="shared" si="14"/>
        <v>0</v>
      </c>
      <c r="BI110" s="27">
        <f t="shared" si="14"/>
        <v>0</v>
      </c>
      <c r="BJ110" s="28">
        <f t="shared" si="14"/>
        <v>276.35541350197786</v>
      </c>
      <c r="BK110" s="29">
        <f t="shared" si="14"/>
        <v>11727.049928184531</v>
      </c>
    </row>
    <row r="111" spans="3:63" ht="15" customHeight="1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</row>
    <row r="112" spans="1:63" s="25" customFormat="1" ht="14.25">
      <c r="A112" s="20" t="s">
        <v>10</v>
      </c>
      <c r="B112" s="12" t="s">
        <v>22</v>
      </c>
      <c r="C112" s="21"/>
      <c r="D112" s="22"/>
      <c r="E112" s="22"/>
      <c r="F112" s="22"/>
      <c r="G112" s="23"/>
      <c r="H112" s="21"/>
      <c r="I112" s="22"/>
      <c r="J112" s="22"/>
      <c r="K112" s="22"/>
      <c r="L112" s="23"/>
      <c r="M112" s="21"/>
      <c r="N112" s="22"/>
      <c r="O112" s="22"/>
      <c r="P112" s="22"/>
      <c r="Q112" s="23"/>
      <c r="R112" s="21"/>
      <c r="S112" s="22"/>
      <c r="T112" s="22"/>
      <c r="U112" s="22"/>
      <c r="V112" s="23"/>
      <c r="W112" s="21"/>
      <c r="X112" s="22"/>
      <c r="Y112" s="22"/>
      <c r="Z112" s="22"/>
      <c r="AA112" s="23"/>
      <c r="AB112" s="21"/>
      <c r="AC112" s="22"/>
      <c r="AD112" s="22"/>
      <c r="AE112" s="22"/>
      <c r="AF112" s="23"/>
      <c r="AG112" s="21"/>
      <c r="AH112" s="22"/>
      <c r="AI112" s="22"/>
      <c r="AJ112" s="22"/>
      <c r="AK112" s="23"/>
      <c r="AL112" s="21"/>
      <c r="AM112" s="22"/>
      <c r="AN112" s="22"/>
      <c r="AO112" s="22"/>
      <c r="AP112" s="23"/>
      <c r="AQ112" s="21"/>
      <c r="AR112" s="22"/>
      <c r="AS112" s="22"/>
      <c r="AT112" s="22"/>
      <c r="AU112" s="23"/>
      <c r="AV112" s="21"/>
      <c r="AW112" s="22"/>
      <c r="AX112" s="22"/>
      <c r="AY112" s="22"/>
      <c r="AZ112" s="23"/>
      <c r="BA112" s="21"/>
      <c r="BB112" s="22"/>
      <c r="BC112" s="22"/>
      <c r="BD112" s="22"/>
      <c r="BE112" s="23"/>
      <c r="BF112" s="21"/>
      <c r="BG112" s="22"/>
      <c r="BH112" s="22"/>
      <c r="BI112" s="22"/>
      <c r="BJ112" s="23"/>
      <c r="BK112" s="24"/>
    </row>
    <row r="113" spans="1:63" s="25" customFormat="1" ht="14.25">
      <c r="A113" s="20"/>
      <c r="B113" s="7" t="s">
        <v>173</v>
      </c>
      <c r="C113" s="21">
        <v>0</v>
      </c>
      <c r="D113" s="22">
        <v>0.015105</v>
      </c>
      <c r="E113" s="22">
        <v>0</v>
      </c>
      <c r="F113" s="22">
        <v>0</v>
      </c>
      <c r="G113" s="23">
        <v>0</v>
      </c>
      <c r="H113" s="21">
        <v>0.1425948643547</v>
      </c>
      <c r="I113" s="22">
        <v>0.083682812</v>
      </c>
      <c r="J113" s="22">
        <v>0</v>
      </c>
      <c r="K113" s="22">
        <v>0</v>
      </c>
      <c r="L113" s="23">
        <v>0.6886343280000001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0.076110595</v>
      </c>
      <c r="S113" s="22">
        <v>0.19806427299999999</v>
      </c>
      <c r="T113" s="22">
        <v>0</v>
      </c>
      <c r="U113" s="22">
        <v>0</v>
      </c>
      <c r="V113" s="23">
        <v>0.238395844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2.9572169942538995</v>
      </c>
      <c r="AW113" s="22">
        <v>2.6605204208992657</v>
      </c>
      <c r="AX113" s="22">
        <v>5.5983E-05</v>
      </c>
      <c r="AY113" s="22">
        <v>0</v>
      </c>
      <c r="AZ113" s="23">
        <v>12.823222698741805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1.5789722380262</v>
      </c>
      <c r="BG113" s="22">
        <v>1.3035182714837998</v>
      </c>
      <c r="BH113" s="22">
        <v>0</v>
      </c>
      <c r="BI113" s="22">
        <v>0</v>
      </c>
      <c r="BJ113" s="23">
        <v>3.0467774852256</v>
      </c>
      <c r="BK113" s="24">
        <f>SUM(C113:BJ113)</f>
        <v>25.81287180798527</v>
      </c>
    </row>
    <row r="114" spans="1:63" s="25" customFormat="1" ht="14.25">
      <c r="A114" s="20"/>
      <c r="B114" s="7" t="s">
        <v>174</v>
      </c>
      <c r="C114" s="21">
        <v>0</v>
      </c>
      <c r="D114" s="22">
        <v>0.7983499262257999</v>
      </c>
      <c r="E114" s="22">
        <v>0</v>
      </c>
      <c r="F114" s="22">
        <v>0</v>
      </c>
      <c r="G114" s="23">
        <v>0</v>
      </c>
      <c r="H114" s="21">
        <v>50.42621983308779</v>
      </c>
      <c r="I114" s="22">
        <v>4936.263201250415</v>
      </c>
      <c r="J114" s="22">
        <v>2.425623816516</v>
      </c>
      <c r="K114" s="22">
        <v>0</v>
      </c>
      <c r="L114" s="23">
        <v>1547.1388121636708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18.811555489153996</v>
      </c>
      <c r="S114" s="22">
        <v>250.7232333951913</v>
      </c>
      <c r="T114" s="22">
        <v>0</v>
      </c>
      <c r="U114" s="22">
        <v>0</v>
      </c>
      <c r="V114" s="23">
        <v>169.1474172612222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501.3717518744099</v>
      </c>
      <c r="AW114" s="22">
        <v>1239.3435640096488</v>
      </c>
      <c r="AX114" s="22">
        <v>0.9631394916772</v>
      </c>
      <c r="AY114" s="22">
        <v>0</v>
      </c>
      <c r="AZ114" s="23">
        <v>2824.4743793409853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255.9407428911606</v>
      </c>
      <c r="BG114" s="22">
        <v>317.7032622471211</v>
      </c>
      <c r="BH114" s="22">
        <v>0.1335708788064</v>
      </c>
      <c r="BI114" s="22">
        <v>0</v>
      </c>
      <c r="BJ114" s="23">
        <v>456.84939196461727</v>
      </c>
      <c r="BK114" s="24">
        <f aca="true" t="shared" si="15" ref="BK114:BK139">SUM(C114:BJ114)</f>
        <v>12572.51421583391</v>
      </c>
    </row>
    <row r="115" spans="1:63" s="25" customFormat="1" ht="14.25">
      <c r="A115" s="20"/>
      <c r="B115" s="7" t="s">
        <v>245</v>
      </c>
      <c r="C115" s="21">
        <v>0</v>
      </c>
      <c r="D115" s="22">
        <v>0.9988285962579999</v>
      </c>
      <c r="E115" s="22">
        <v>0</v>
      </c>
      <c r="F115" s="22">
        <v>0</v>
      </c>
      <c r="G115" s="23">
        <v>0</v>
      </c>
      <c r="H115" s="21">
        <v>163.33088918703348</v>
      </c>
      <c r="I115" s="22">
        <v>15.4405372809649</v>
      </c>
      <c r="J115" s="22">
        <v>0.0159409417741</v>
      </c>
      <c r="K115" s="22">
        <v>0</v>
      </c>
      <c r="L115" s="23">
        <v>146.41342955357126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73.80798026630039</v>
      </c>
      <c r="S115" s="22">
        <v>6.910101186610899</v>
      </c>
      <c r="T115" s="22">
        <v>0</v>
      </c>
      <c r="U115" s="22">
        <v>0</v>
      </c>
      <c r="V115" s="23">
        <v>27.4919889638019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1058.0261309584316</v>
      </c>
      <c r="AW115" s="22">
        <v>158.39126313375186</v>
      </c>
      <c r="AX115" s="22">
        <v>0.0169561547095</v>
      </c>
      <c r="AY115" s="22">
        <v>0</v>
      </c>
      <c r="AZ115" s="23">
        <v>729.6706387258256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508.7698501003032</v>
      </c>
      <c r="BG115" s="22">
        <v>42.298477500911595</v>
      </c>
      <c r="BH115" s="22">
        <v>0.31349984490309996</v>
      </c>
      <c r="BI115" s="22">
        <v>0</v>
      </c>
      <c r="BJ115" s="23">
        <v>128.67986984158802</v>
      </c>
      <c r="BK115" s="24">
        <f>SUM(C115:BJ115)</f>
        <v>3060.57638223674</v>
      </c>
    </row>
    <row r="116" spans="1:63" s="25" customFormat="1" ht="14.25">
      <c r="A116" s="20"/>
      <c r="B116" s="7" t="s">
        <v>175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0.0286857023224</v>
      </c>
      <c r="I116" s="22">
        <v>0</v>
      </c>
      <c r="J116" s="22">
        <v>0</v>
      </c>
      <c r="K116" s="22">
        <v>0</v>
      </c>
      <c r="L116" s="23">
        <v>0.0494581064514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0.0675927616127</v>
      </c>
      <c r="S116" s="22">
        <v>0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2.4647395063202993</v>
      </c>
      <c r="AW116" s="22">
        <v>2.516958879321971</v>
      </c>
      <c r="AX116" s="22">
        <v>0</v>
      </c>
      <c r="AY116" s="22">
        <v>0</v>
      </c>
      <c r="AZ116" s="23">
        <v>27.724904349544797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1.4621775069341998</v>
      </c>
      <c r="BG116" s="22">
        <v>0.7130496612901</v>
      </c>
      <c r="BH116" s="22">
        <v>0</v>
      </c>
      <c r="BI116" s="22">
        <v>0</v>
      </c>
      <c r="BJ116" s="23">
        <v>6.123144911869599</v>
      </c>
      <c r="BK116" s="24">
        <f>SUM(C116:BJ116)</f>
        <v>41.150711385667464</v>
      </c>
    </row>
    <row r="117" spans="1:63" s="25" customFormat="1" ht="14.25">
      <c r="A117" s="20"/>
      <c r="B117" s="7" t="s">
        <v>197</v>
      </c>
      <c r="C117" s="21">
        <v>0</v>
      </c>
      <c r="D117" s="22">
        <v>4.439713548387</v>
      </c>
      <c r="E117" s="22">
        <v>0</v>
      </c>
      <c r="F117" s="22">
        <v>0</v>
      </c>
      <c r="G117" s="23">
        <v>0</v>
      </c>
      <c r="H117" s="21">
        <v>5.298718001607401</v>
      </c>
      <c r="I117" s="22">
        <v>0.8755521511609001</v>
      </c>
      <c r="J117" s="22">
        <v>0</v>
      </c>
      <c r="K117" s="22">
        <v>0</v>
      </c>
      <c r="L117" s="23">
        <v>7.443945695158199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3.6436435990597005</v>
      </c>
      <c r="S117" s="22">
        <v>0.4440766678708</v>
      </c>
      <c r="T117" s="22">
        <v>0</v>
      </c>
      <c r="U117" s="22">
        <v>0</v>
      </c>
      <c r="V117" s="23">
        <v>4.258582538288499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108.41928276294298</v>
      </c>
      <c r="AW117" s="22">
        <v>23.281107360801478</v>
      </c>
      <c r="AX117" s="22">
        <v>0</v>
      </c>
      <c r="AY117" s="22">
        <v>0</v>
      </c>
      <c r="AZ117" s="23">
        <v>389.62198343688846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105.627920690489</v>
      </c>
      <c r="BG117" s="22">
        <v>13.061285613224499</v>
      </c>
      <c r="BH117" s="22">
        <v>2.8760856194516</v>
      </c>
      <c r="BI117" s="22">
        <v>0</v>
      </c>
      <c r="BJ117" s="23">
        <v>204.6004138232181</v>
      </c>
      <c r="BK117" s="24">
        <f>SUM(C117:BJ117)</f>
        <v>873.8923115085487</v>
      </c>
    </row>
    <row r="118" spans="1:63" s="25" customFormat="1" ht="14.25">
      <c r="A118" s="20"/>
      <c r="B118" s="7" t="s">
        <v>176</v>
      </c>
      <c r="C118" s="21">
        <v>0</v>
      </c>
      <c r="D118" s="22">
        <v>0.9930385462579999</v>
      </c>
      <c r="E118" s="22">
        <v>0</v>
      </c>
      <c r="F118" s="22">
        <v>0</v>
      </c>
      <c r="G118" s="23">
        <v>0</v>
      </c>
      <c r="H118" s="21">
        <v>325.2558512270532</v>
      </c>
      <c r="I118" s="22">
        <v>965.2383235924476</v>
      </c>
      <c r="J118" s="22">
        <v>0</v>
      </c>
      <c r="K118" s="22">
        <v>0</v>
      </c>
      <c r="L118" s="23">
        <v>285.002880664148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177.50898137796833</v>
      </c>
      <c r="S118" s="22">
        <v>99.2632969062231</v>
      </c>
      <c r="T118" s="22">
        <v>0.6688543024193001</v>
      </c>
      <c r="U118" s="22">
        <v>0</v>
      </c>
      <c r="V118" s="23">
        <v>69.61471701438198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2818.554961358962</v>
      </c>
      <c r="AW118" s="22">
        <v>451.92132333365896</v>
      </c>
      <c r="AX118" s="22">
        <v>0.061154869838500006</v>
      </c>
      <c r="AY118" s="22">
        <v>0</v>
      </c>
      <c r="AZ118" s="23">
        <v>2584.688869379559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1922.8485142217135</v>
      </c>
      <c r="BG118" s="22">
        <v>105.3598977618394</v>
      </c>
      <c r="BH118" s="22">
        <v>0</v>
      </c>
      <c r="BI118" s="22">
        <v>0</v>
      </c>
      <c r="BJ118" s="23">
        <v>696.1065116147096</v>
      </c>
      <c r="BK118" s="24">
        <f>SUM(C118:BJ118)</f>
        <v>10503.08717617118</v>
      </c>
    </row>
    <row r="119" spans="1:63" s="25" customFormat="1" ht="14.25">
      <c r="A119" s="20"/>
      <c r="B119" s="7" t="s">
        <v>177</v>
      </c>
      <c r="C119" s="21">
        <v>0</v>
      </c>
      <c r="D119" s="22">
        <v>0.9093086501934999</v>
      </c>
      <c r="E119" s="22">
        <v>0</v>
      </c>
      <c r="F119" s="22">
        <v>0</v>
      </c>
      <c r="G119" s="23">
        <v>0</v>
      </c>
      <c r="H119" s="21">
        <v>296.00570696408465</v>
      </c>
      <c r="I119" s="22">
        <v>131.63890282131868</v>
      </c>
      <c r="J119" s="22">
        <v>0</v>
      </c>
      <c r="K119" s="22">
        <v>407.9479458795483</v>
      </c>
      <c r="L119" s="23">
        <v>163.00519309344156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163.25898663061517</v>
      </c>
      <c r="S119" s="22">
        <v>39.3800618971592</v>
      </c>
      <c r="T119" s="22">
        <v>0</v>
      </c>
      <c r="U119" s="22">
        <v>0</v>
      </c>
      <c r="V119" s="23">
        <v>34.76502728551121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4127.716199468445</v>
      </c>
      <c r="AW119" s="22">
        <v>299.6432788252103</v>
      </c>
      <c r="AX119" s="22">
        <v>0.42458904964509997</v>
      </c>
      <c r="AY119" s="22">
        <v>0.036288203677399995</v>
      </c>
      <c r="AZ119" s="23">
        <v>1511.7138653479535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2381.2373824705587</v>
      </c>
      <c r="BG119" s="22">
        <v>77.91690025743308</v>
      </c>
      <c r="BH119" s="22">
        <v>0.010273163935399999</v>
      </c>
      <c r="BI119" s="22">
        <v>0</v>
      </c>
      <c r="BJ119" s="23">
        <v>355.94165267537045</v>
      </c>
      <c r="BK119" s="24">
        <f t="shared" si="15"/>
        <v>9991.5515626841</v>
      </c>
    </row>
    <row r="120" spans="1:63" s="25" customFormat="1" ht="14.25">
      <c r="A120" s="20"/>
      <c r="B120" s="7" t="s">
        <v>178</v>
      </c>
      <c r="C120" s="21">
        <v>0</v>
      </c>
      <c r="D120" s="22">
        <v>0.6349546774193</v>
      </c>
      <c r="E120" s="22">
        <v>0</v>
      </c>
      <c r="F120" s="22">
        <v>0</v>
      </c>
      <c r="G120" s="23">
        <v>0</v>
      </c>
      <c r="H120" s="21">
        <v>2.9033004679608996</v>
      </c>
      <c r="I120" s="22">
        <v>0.917046183806</v>
      </c>
      <c r="J120" s="22">
        <v>0</v>
      </c>
      <c r="K120" s="22">
        <v>0</v>
      </c>
      <c r="L120" s="23">
        <v>8.075175522030401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1.7531776022189993</v>
      </c>
      <c r="S120" s="22">
        <v>1.8807917271609</v>
      </c>
      <c r="T120" s="22">
        <v>0</v>
      </c>
      <c r="U120" s="22">
        <v>0</v>
      </c>
      <c r="V120" s="23">
        <v>1.683204202257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45.673530564613216</v>
      </c>
      <c r="AW120" s="22">
        <v>28.360976983526825</v>
      </c>
      <c r="AX120" s="22">
        <v>0.0124410734838</v>
      </c>
      <c r="AY120" s="22">
        <v>0</v>
      </c>
      <c r="AZ120" s="23">
        <v>118.1543373473102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27.9234262013654</v>
      </c>
      <c r="BG120" s="22">
        <v>6.2302315504485</v>
      </c>
      <c r="BH120" s="22">
        <v>0</v>
      </c>
      <c r="BI120" s="22">
        <v>0</v>
      </c>
      <c r="BJ120" s="23">
        <v>35.24553865049519</v>
      </c>
      <c r="BK120" s="24">
        <f t="shared" si="15"/>
        <v>279.44813275409666</v>
      </c>
    </row>
    <row r="121" spans="1:63" s="25" customFormat="1" ht="14.25">
      <c r="A121" s="20"/>
      <c r="B121" s="7" t="s">
        <v>179</v>
      </c>
      <c r="C121" s="21">
        <v>0</v>
      </c>
      <c r="D121" s="22">
        <v>1.2028587549032002</v>
      </c>
      <c r="E121" s="22">
        <v>0</v>
      </c>
      <c r="F121" s="22">
        <v>0</v>
      </c>
      <c r="G121" s="23">
        <v>0</v>
      </c>
      <c r="H121" s="21">
        <v>555.9279312692713</v>
      </c>
      <c r="I121" s="22">
        <v>60.24336998276879</v>
      </c>
      <c r="J121" s="22">
        <v>0</v>
      </c>
      <c r="K121" s="22">
        <v>0</v>
      </c>
      <c r="L121" s="23">
        <v>229.68961517840756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205.76392641303</v>
      </c>
      <c r="S121" s="22">
        <v>22.9676085488354</v>
      </c>
      <c r="T121" s="22">
        <v>0</v>
      </c>
      <c r="U121" s="22">
        <v>0</v>
      </c>
      <c r="V121" s="23">
        <v>70.32855987363959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4750.8752557361095</v>
      </c>
      <c r="AW121" s="22">
        <v>368.77901980388447</v>
      </c>
      <c r="AX121" s="22">
        <v>0.051825438902900006</v>
      </c>
      <c r="AY121" s="22">
        <v>0</v>
      </c>
      <c r="AZ121" s="23">
        <v>1537.9449419187001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2334.080907389757</v>
      </c>
      <c r="BG121" s="22">
        <v>132.0638818955308</v>
      </c>
      <c r="BH121" s="22">
        <v>0.0117163436773</v>
      </c>
      <c r="BI121" s="22">
        <v>0</v>
      </c>
      <c r="BJ121" s="23">
        <v>435.15830662463736</v>
      </c>
      <c r="BK121" s="24">
        <f>SUM(C121:BJ121)</f>
        <v>10705.089725172054</v>
      </c>
    </row>
    <row r="122" spans="1:63" s="25" customFormat="1" ht="14.25">
      <c r="A122" s="20"/>
      <c r="B122" s="7" t="s">
        <v>180</v>
      </c>
      <c r="C122" s="21">
        <v>0</v>
      </c>
      <c r="D122" s="22">
        <v>0.8701554634516001</v>
      </c>
      <c r="E122" s="22">
        <v>0</v>
      </c>
      <c r="F122" s="22">
        <v>0</v>
      </c>
      <c r="G122" s="23">
        <v>0</v>
      </c>
      <c r="H122" s="21">
        <v>143.08866512438044</v>
      </c>
      <c r="I122" s="22">
        <v>95.3258578825125</v>
      </c>
      <c r="J122" s="22">
        <v>0</v>
      </c>
      <c r="K122" s="22">
        <v>0</v>
      </c>
      <c r="L122" s="23">
        <v>39.94416360799458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44.0281740918437</v>
      </c>
      <c r="S122" s="22">
        <v>18.6800093357728</v>
      </c>
      <c r="T122" s="22">
        <v>0</v>
      </c>
      <c r="U122" s="22">
        <v>0</v>
      </c>
      <c r="V122" s="23">
        <v>6.138404792706698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1514.399623095528</v>
      </c>
      <c r="AW122" s="22">
        <v>121.91037544655991</v>
      </c>
      <c r="AX122" s="22">
        <v>0.022681524096700004</v>
      </c>
      <c r="AY122" s="22">
        <v>0</v>
      </c>
      <c r="AZ122" s="23">
        <v>284.3624696893179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732.6023151817992</v>
      </c>
      <c r="BG122" s="22">
        <v>35.257701136517596</v>
      </c>
      <c r="BH122" s="22">
        <v>0.1011038849029</v>
      </c>
      <c r="BI122" s="22">
        <v>0</v>
      </c>
      <c r="BJ122" s="23">
        <v>41.39508308077319</v>
      </c>
      <c r="BK122" s="24">
        <f t="shared" si="15"/>
        <v>3078.1267833381576</v>
      </c>
    </row>
    <row r="123" spans="1:63" s="25" customFormat="1" ht="14.25">
      <c r="A123" s="20"/>
      <c r="B123" s="7" t="s">
        <v>198</v>
      </c>
      <c r="C123" s="21">
        <v>0</v>
      </c>
      <c r="D123" s="22">
        <v>7.7400154528708995</v>
      </c>
      <c r="E123" s="22">
        <v>0</v>
      </c>
      <c r="F123" s="22">
        <v>0</v>
      </c>
      <c r="G123" s="23">
        <v>0</v>
      </c>
      <c r="H123" s="21">
        <v>10.0549092940884</v>
      </c>
      <c r="I123" s="22">
        <v>20.3315665548703</v>
      </c>
      <c r="J123" s="22">
        <v>0</v>
      </c>
      <c r="K123" s="22">
        <v>0</v>
      </c>
      <c r="L123" s="23">
        <v>89.45527181799773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3.787243733444301</v>
      </c>
      <c r="S123" s="22">
        <v>0.1315190849353</v>
      </c>
      <c r="T123" s="22">
        <v>0</v>
      </c>
      <c r="U123" s="22">
        <v>0</v>
      </c>
      <c r="V123" s="23">
        <v>1.6044880769987002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11.2968138540588</v>
      </c>
      <c r="AW123" s="22">
        <v>6.1564204321633955</v>
      </c>
      <c r="AX123" s="22">
        <v>0.006695056387</v>
      </c>
      <c r="AY123" s="22">
        <v>0</v>
      </c>
      <c r="AZ123" s="23">
        <v>37.9890790674108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2.8912977945511003</v>
      </c>
      <c r="BG123" s="22">
        <v>2.3667405246443</v>
      </c>
      <c r="BH123" s="22">
        <v>0</v>
      </c>
      <c r="BI123" s="22">
        <v>0</v>
      </c>
      <c r="BJ123" s="23">
        <v>2.4900865282875</v>
      </c>
      <c r="BK123" s="24">
        <f t="shared" si="15"/>
        <v>196.30214727270854</v>
      </c>
    </row>
    <row r="124" spans="1:63" s="25" customFormat="1" ht="14.25">
      <c r="A124" s="20"/>
      <c r="B124" s="7" t="s">
        <v>181</v>
      </c>
      <c r="C124" s="21">
        <v>0</v>
      </c>
      <c r="D124" s="22">
        <v>2.0965629538064</v>
      </c>
      <c r="E124" s="22">
        <v>0</v>
      </c>
      <c r="F124" s="22">
        <v>0</v>
      </c>
      <c r="G124" s="23">
        <v>0</v>
      </c>
      <c r="H124" s="21">
        <v>127.31050339593367</v>
      </c>
      <c r="I124" s="22">
        <v>54.6880704575465</v>
      </c>
      <c r="J124" s="22">
        <v>0</v>
      </c>
      <c r="K124" s="22">
        <v>0</v>
      </c>
      <c r="L124" s="23">
        <v>81.3578043877356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79.24170077736362</v>
      </c>
      <c r="S124" s="22">
        <v>7.5865722548695995</v>
      </c>
      <c r="T124" s="22">
        <v>0</v>
      </c>
      <c r="U124" s="22">
        <v>0</v>
      </c>
      <c r="V124" s="23">
        <v>29.798193239028503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2270.951913700668</v>
      </c>
      <c r="AW124" s="22">
        <v>213.01040271751162</v>
      </c>
      <c r="AX124" s="22">
        <v>0</v>
      </c>
      <c r="AY124" s="22">
        <v>0</v>
      </c>
      <c r="AZ124" s="23">
        <v>756.1642229645192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1481.5779266027746</v>
      </c>
      <c r="BG124" s="22">
        <v>57.90797686521561</v>
      </c>
      <c r="BH124" s="22">
        <v>0.22412068480629999</v>
      </c>
      <c r="BI124" s="22">
        <v>0</v>
      </c>
      <c r="BJ124" s="23">
        <v>194.0190577503413</v>
      </c>
      <c r="BK124" s="24">
        <f t="shared" si="15"/>
        <v>5355.935028752121</v>
      </c>
    </row>
    <row r="125" spans="1:63" s="25" customFormat="1" ht="14.25">
      <c r="A125" s="20"/>
      <c r="B125" s="7" t="s">
        <v>182</v>
      </c>
      <c r="C125" s="21">
        <v>0</v>
      </c>
      <c r="D125" s="22">
        <v>1.0849915286451002</v>
      </c>
      <c r="E125" s="22">
        <v>0</v>
      </c>
      <c r="F125" s="22">
        <v>0</v>
      </c>
      <c r="G125" s="23">
        <v>0</v>
      </c>
      <c r="H125" s="21">
        <v>6.244784336539101</v>
      </c>
      <c r="I125" s="22">
        <v>0.7243103653867001</v>
      </c>
      <c r="J125" s="22">
        <v>0</v>
      </c>
      <c r="K125" s="22">
        <v>0</v>
      </c>
      <c r="L125" s="23">
        <v>4.0862332465139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2.6241964762195993</v>
      </c>
      <c r="S125" s="22">
        <v>0.41639329187080004</v>
      </c>
      <c r="T125" s="22">
        <v>0</v>
      </c>
      <c r="U125" s="22">
        <v>0</v>
      </c>
      <c r="V125" s="23">
        <v>1.1225464162889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50.332154672760105</v>
      </c>
      <c r="AW125" s="22">
        <v>10.364705950722923</v>
      </c>
      <c r="AX125" s="22">
        <v>0</v>
      </c>
      <c r="AY125" s="22">
        <v>0</v>
      </c>
      <c r="AZ125" s="23">
        <v>37.365206969983404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25.301152127967605</v>
      </c>
      <c r="BG125" s="22">
        <v>4.728926453803201</v>
      </c>
      <c r="BH125" s="22">
        <v>0</v>
      </c>
      <c r="BI125" s="22">
        <v>0</v>
      </c>
      <c r="BJ125" s="23">
        <v>9.0850736894749</v>
      </c>
      <c r="BK125" s="24">
        <f t="shared" si="15"/>
        <v>153.48067552617624</v>
      </c>
    </row>
    <row r="126" spans="1:63" s="25" customFormat="1" ht="14.25">
      <c r="A126" s="20"/>
      <c r="B126" s="7" t="s">
        <v>206</v>
      </c>
      <c r="C126" s="21">
        <v>0</v>
      </c>
      <c r="D126" s="22">
        <v>0.6226606408387</v>
      </c>
      <c r="E126" s="22">
        <v>0</v>
      </c>
      <c r="F126" s="22">
        <v>0</v>
      </c>
      <c r="G126" s="23">
        <v>0</v>
      </c>
      <c r="H126" s="21">
        <v>25.9434437670503</v>
      </c>
      <c r="I126" s="22">
        <v>8.3350836060957</v>
      </c>
      <c r="J126" s="22">
        <v>0</v>
      </c>
      <c r="K126" s="22">
        <v>0</v>
      </c>
      <c r="L126" s="23">
        <v>33.235549459221296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22.869594856149607</v>
      </c>
      <c r="S126" s="22">
        <v>5.093177285999101</v>
      </c>
      <c r="T126" s="22">
        <v>0</v>
      </c>
      <c r="U126" s="22">
        <v>0</v>
      </c>
      <c r="V126" s="23">
        <v>16.6213774844166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169.57946979831107</v>
      </c>
      <c r="AW126" s="22">
        <v>152.11124566091814</v>
      </c>
      <c r="AX126" s="22">
        <v>0.12365583177410001</v>
      </c>
      <c r="AY126" s="22">
        <v>0</v>
      </c>
      <c r="AZ126" s="23">
        <v>394.4769880961237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134.812316989788</v>
      </c>
      <c r="BG126" s="22">
        <v>23.701944986247504</v>
      </c>
      <c r="BH126" s="22">
        <v>7.549828888225701</v>
      </c>
      <c r="BI126" s="22">
        <v>0</v>
      </c>
      <c r="BJ126" s="23">
        <v>132.59013154948428</v>
      </c>
      <c r="BK126" s="24">
        <f t="shared" si="15"/>
        <v>1127.6664689006438</v>
      </c>
    </row>
    <row r="127" spans="1:63" s="25" customFormat="1" ht="14.25">
      <c r="A127" s="20"/>
      <c r="B127" s="7" t="s">
        <v>183</v>
      </c>
      <c r="C127" s="21">
        <v>0</v>
      </c>
      <c r="D127" s="22">
        <v>1.0555032423869999</v>
      </c>
      <c r="E127" s="22">
        <v>0</v>
      </c>
      <c r="F127" s="22">
        <v>0</v>
      </c>
      <c r="G127" s="23">
        <v>0</v>
      </c>
      <c r="H127" s="21">
        <v>24.42633847627681</v>
      </c>
      <c r="I127" s="22">
        <v>15.9853186060629</v>
      </c>
      <c r="J127" s="22">
        <v>0</v>
      </c>
      <c r="K127" s="22">
        <v>0</v>
      </c>
      <c r="L127" s="23">
        <v>69.8694880107044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17.099965196055404</v>
      </c>
      <c r="S127" s="22">
        <v>26.208945703611494</v>
      </c>
      <c r="T127" s="22">
        <v>0.084021704</v>
      </c>
      <c r="U127" s="22">
        <v>0</v>
      </c>
      <c r="V127" s="23">
        <v>38.713935154835596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520.8063854052432</v>
      </c>
      <c r="AW127" s="22">
        <v>239.09146473099884</v>
      </c>
      <c r="AX127" s="22">
        <v>0</v>
      </c>
      <c r="AY127" s="22">
        <v>0</v>
      </c>
      <c r="AZ127" s="23">
        <v>1789.7468265895484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396.2693846230591</v>
      </c>
      <c r="BG127" s="22">
        <v>127.5156591300077</v>
      </c>
      <c r="BH127" s="22">
        <v>0</v>
      </c>
      <c r="BI127" s="22">
        <v>0</v>
      </c>
      <c r="BJ127" s="23">
        <v>629.5025182404484</v>
      </c>
      <c r="BK127" s="24">
        <f t="shared" si="15"/>
        <v>3896.3757548132394</v>
      </c>
    </row>
    <row r="128" spans="1:63" s="25" customFormat="1" ht="14.25">
      <c r="A128" s="20"/>
      <c r="B128" s="7" t="s">
        <v>184</v>
      </c>
      <c r="C128" s="21">
        <v>0</v>
      </c>
      <c r="D128" s="22">
        <v>0.9922513029032</v>
      </c>
      <c r="E128" s="22">
        <v>0</v>
      </c>
      <c r="F128" s="22">
        <v>0</v>
      </c>
      <c r="G128" s="23">
        <v>0</v>
      </c>
      <c r="H128" s="21">
        <v>34.9911942374681</v>
      </c>
      <c r="I128" s="22">
        <v>23.4492521096439</v>
      </c>
      <c r="J128" s="22">
        <v>0</v>
      </c>
      <c r="K128" s="22">
        <v>0</v>
      </c>
      <c r="L128" s="23">
        <v>55.0741330054478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12.996322521503899</v>
      </c>
      <c r="S128" s="22">
        <v>42.298118004031494</v>
      </c>
      <c r="T128" s="22">
        <v>0</v>
      </c>
      <c r="U128" s="22">
        <v>0</v>
      </c>
      <c r="V128" s="23">
        <v>8.0650132154172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66.5733525831746</v>
      </c>
      <c r="AW128" s="22">
        <v>26.049879859794675</v>
      </c>
      <c r="AX128" s="22">
        <v>0</v>
      </c>
      <c r="AY128" s="22">
        <v>0</v>
      </c>
      <c r="AZ128" s="23">
        <v>48.696639570044695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25.728377208001408</v>
      </c>
      <c r="BG128" s="22">
        <v>5.054478915481799</v>
      </c>
      <c r="BH128" s="22">
        <v>0</v>
      </c>
      <c r="BI128" s="22">
        <v>0</v>
      </c>
      <c r="BJ128" s="23">
        <v>9.446103312957701</v>
      </c>
      <c r="BK128" s="24">
        <f t="shared" si="15"/>
        <v>359.41511584587045</v>
      </c>
    </row>
    <row r="129" spans="1:63" s="25" customFormat="1" ht="14.25">
      <c r="A129" s="20"/>
      <c r="B129" s="7" t="s">
        <v>211</v>
      </c>
      <c r="C129" s="21">
        <v>0</v>
      </c>
      <c r="D129" s="22">
        <v>0.5918489557095999</v>
      </c>
      <c r="E129" s="22">
        <v>0</v>
      </c>
      <c r="F129" s="22">
        <v>0</v>
      </c>
      <c r="G129" s="23">
        <v>0</v>
      </c>
      <c r="H129" s="21">
        <v>7.558643364089098</v>
      </c>
      <c r="I129" s="22">
        <v>42.8521290935798</v>
      </c>
      <c r="J129" s="22">
        <v>0</v>
      </c>
      <c r="K129" s="22">
        <v>0</v>
      </c>
      <c r="L129" s="23">
        <v>35.9635029800299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4.4294974949609</v>
      </c>
      <c r="S129" s="22">
        <v>2.6412693788060997</v>
      </c>
      <c r="T129" s="22">
        <v>0</v>
      </c>
      <c r="U129" s="22">
        <v>0</v>
      </c>
      <c r="V129" s="23">
        <v>7.255316109127199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6.3484904960287</v>
      </c>
      <c r="AW129" s="22">
        <v>4.033288006125685</v>
      </c>
      <c r="AX129" s="22">
        <v>0</v>
      </c>
      <c r="AY129" s="22">
        <v>0</v>
      </c>
      <c r="AZ129" s="23">
        <v>11.286403989928802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4.190122959514401</v>
      </c>
      <c r="BG129" s="22">
        <v>9.226107381031401</v>
      </c>
      <c r="BH129" s="22">
        <v>0</v>
      </c>
      <c r="BI129" s="22">
        <v>0</v>
      </c>
      <c r="BJ129" s="23">
        <v>3.3702283466080996</v>
      </c>
      <c r="BK129" s="24">
        <f t="shared" si="15"/>
        <v>139.74684855553966</v>
      </c>
    </row>
    <row r="130" spans="1:63" s="25" customFormat="1" ht="14.25">
      <c r="A130" s="20"/>
      <c r="B130" s="7" t="s">
        <v>207</v>
      </c>
      <c r="C130" s="21">
        <v>0</v>
      </c>
      <c r="D130" s="22">
        <v>0.8818736478709</v>
      </c>
      <c r="E130" s="22">
        <v>0</v>
      </c>
      <c r="F130" s="22">
        <v>0</v>
      </c>
      <c r="G130" s="23">
        <v>0</v>
      </c>
      <c r="H130" s="21">
        <v>18.0212877861826</v>
      </c>
      <c r="I130" s="22">
        <v>24.698635759063702</v>
      </c>
      <c r="J130" s="22">
        <v>0</v>
      </c>
      <c r="K130" s="22">
        <v>0</v>
      </c>
      <c r="L130" s="23">
        <v>59.95967985064101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13.807024665798002</v>
      </c>
      <c r="S130" s="22">
        <v>1.4576542524512002</v>
      </c>
      <c r="T130" s="22">
        <v>0</v>
      </c>
      <c r="U130" s="22">
        <v>0</v>
      </c>
      <c r="V130" s="23">
        <v>6.516548678578297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15.453794155612801</v>
      </c>
      <c r="AW130" s="22">
        <v>2.4849236215359616</v>
      </c>
      <c r="AX130" s="22">
        <v>0</v>
      </c>
      <c r="AY130" s="22">
        <v>0</v>
      </c>
      <c r="AZ130" s="23">
        <v>26.224556785503104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14.333029169950601</v>
      </c>
      <c r="BG130" s="22">
        <v>17.152406155255296</v>
      </c>
      <c r="BH130" s="22">
        <v>0</v>
      </c>
      <c r="BI130" s="22">
        <v>0</v>
      </c>
      <c r="BJ130" s="23">
        <v>11.638715682601301</v>
      </c>
      <c r="BK130" s="24">
        <f t="shared" si="15"/>
        <v>212.6301302110448</v>
      </c>
    </row>
    <row r="131" spans="1:63" s="25" customFormat="1" ht="14.25">
      <c r="A131" s="20"/>
      <c r="B131" s="7" t="s">
        <v>212</v>
      </c>
      <c r="C131" s="21">
        <v>0</v>
      </c>
      <c r="D131" s="22">
        <v>0.5571010157096</v>
      </c>
      <c r="E131" s="22">
        <v>0</v>
      </c>
      <c r="F131" s="22">
        <v>0</v>
      </c>
      <c r="G131" s="23">
        <v>0</v>
      </c>
      <c r="H131" s="21">
        <v>5.171575564476299</v>
      </c>
      <c r="I131" s="22">
        <v>0.6161874924834</v>
      </c>
      <c r="J131" s="22">
        <v>0</v>
      </c>
      <c r="K131" s="22">
        <v>0</v>
      </c>
      <c r="L131" s="23">
        <v>5.6691976276433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2.7047685820898</v>
      </c>
      <c r="S131" s="22">
        <v>0.5432870699353</v>
      </c>
      <c r="T131" s="22">
        <v>0</v>
      </c>
      <c r="U131" s="22">
        <v>0</v>
      </c>
      <c r="V131" s="23">
        <v>1.0472550520309003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4.760623210997399</v>
      </c>
      <c r="AW131" s="22">
        <v>1.7653068355172403</v>
      </c>
      <c r="AX131" s="22">
        <v>0</v>
      </c>
      <c r="AY131" s="22">
        <v>0</v>
      </c>
      <c r="AZ131" s="23">
        <v>7.0804432939629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2.0167450271942995</v>
      </c>
      <c r="BG131" s="22">
        <v>0.25831306890269995</v>
      </c>
      <c r="BH131" s="22">
        <v>0</v>
      </c>
      <c r="BI131" s="22">
        <v>0</v>
      </c>
      <c r="BJ131" s="23">
        <v>1.7475277463191001</v>
      </c>
      <c r="BK131" s="24">
        <f t="shared" si="15"/>
        <v>33.93833158726224</v>
      </c>
    </row>
    <row r="132" spans="1:63" s="25" customFormat="1" ht="14.25">
      <c r="A132" s="20"/>
      <c r="B132" s="7" t="s">
        <v>185</v>
      </c>
      <c r="C132" s="21">
        <v>0</v>
      </c>
      <c r="D132" s="22">
        <v>1.2292619769032</v>
      </c>
      <c r="E132" s="22">
        <v>0</v>
      </c>
      <c r="F132" s="22">
        <v>0</v>
      </c>
      <c r="G132" s="23">
        <v>0</v>
      </c>
      <c r="H132" s="21">
        <v>458.42056422521205</v>
      </c>
      <c r="I132" s="22">
        <v>91.9768346997371</v>
      </c>
      <c r="J132" s="22">
        <v>0</v>
      </c>
      <c r="K132" s="22">
        <v>0</v>
      </c>
      <c r="L132" s="23">
        <v>406.682684212504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253.06111626228812</v>
      </c>
      <c r="S132" s="22">
        <v>45.210735094384404</v>
      </c>
      <c r="T132" s="22">
        <v>0</v>
      </c>
      <c r="U132" s="22">
        <v>0</v>
      </c>
      <c r="V132" s="23">
        <v>90.18914098363956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1480.8989859370097</v>
      </c>
      <c r="AW132" s="22">
        <v>249.8513151108296</v>
      </c>
      <c r="AX132" s="22">
        <v>0.2779362763223</v>
      </c>
      <c r="AY132" s="22">
        <v>0</v>
      </c>
      <c r="AZ132" s="23">
        <v>1568.0532927494016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674.8919064658089</v>
      </c>
      <c r="BG132" s="22">
        <v>71.7543957806459</v>
      </c>
      <c r="BH132" s="22">
        <v>0.0340929365806</v>
      </c>
      <c r="BI132" s="22">
        <v>0</v>
      </c>
      <c r="BJ132" s="23">
        <v>215.85295541034148</v>
      </c>
      <c r="BK132" s="24">
        <f t="shared" si="15"/>
        <v>5608.385218121607</v>
      </c>
    </row>
    <row r="133" spans="1:63" s="25" customFormat="1" ht="14.25">
      <c r="A133" s="20"/>
      <c r="B133" s="7" t="s">
        <v>186</v>
      </c>
      <c r="C133" s="21">
        <v>0</v>
      </c>
      <c r="D133" s="22">
        <v>0.9779090189354</v>
      </c>
      <c r="E133" s="22">
        <v>0</v>
      </c>
      <c r="F133" s="22">
        <v>0</v>
      </c>
      <c r="G133" s="23">
        <v>0</v>
      </c>
      <c r="H133" s="21">
        <v>59.32098520371057</v>
      </c>
      <c r="I133" s="22">
        <v>1.2314570947399002</v>
      </c>
      <c r="J133" s="22">
        <v>0</v>
      </c>
      <c r="K133" s="22">
        <v>0</v>
      </c>
      <c r="L133" s="23">
        <v>20.092780696638798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24.910025606494788</v>
      </c>
      <c r="S133" s="22">
        <v>0.6401695740313</v>
      </c>
      <c r="T133" s="22">
        <v>0</v>
      </c>
      <c r="U133" s="22">
        <v>0</v>
      </c>
      <c r="V133" s="23">
        <v>4.519185667867399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803.0773150386527</v>
      </c>
      <c r="AW133" s="22">
        <v>43.21933648937044</v>
      </c>
      <c r="AX133" s="22">
        <v>0</v>
      </c>
      <c r="AY133" s="22">
        <v>0</v>
      </c>
      <c r="AZ133" s="23">
        <v>167.5812398176007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351.5891000171727</v>
      </c>
      <c r="BG133" s="22">
        <v>20.1169544429449</v>
      </c>
      <c r="BH133" s="22">
        <v>0.3442512739032</v>
      </c>
      <c r="BI133" s="22">
        <v>0</v>
      </c>
      <c r="BJ133" s="23">
        <v>30.451858686426508</v>
      </c>
      <c r="BK133" s="24">
        <f t="shared" si="15"/>
        <v>1528.0725686284893</v>
      </c>
    </row>
    <row r="134" spans="1:63" s="25" customFormat="1" ht="14.25">
      <c r="A134" s="20"/>
      <c r="B134" s="7" t="s">
        <v>187</v>
      </c>
      <c r="C134" s="21">
        <v>0</v>
      </c>
      <c r="D134" s="22">
        <v>1.0323612449354</v>
      </c>
      <c r="E134" s="22">
        <v>0</v>
      </c>
      <c r="F134" s="22">
        <v>0</v>
      </c>
      <c r="G134" s="23">
        <v>0</v>
      </c>
      <c r="H134" s="21">
        <v>2.9331622428974993</v>
      </c>
      <c r="I134" s="22">
        <v>0.08290599003190001</v>
      </c>
      <c r="J134" s="22">
        <v>0</v>
      </c>
      <c r="K134" s="22">
        <v>0</v>
      </c>
      <c r="L134" s="23">
        <v>2.5957928712570997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0.7163041462206996</v>
      </c>
      <c r="S134" s="22">
        <v>0.6311668725161</v>
      </c>
      <c r="T134" s="22">
        <v>0</v>
      </c>
      <c r="U134" s="22">
        <v>0</v>
      </c>
      <c r="V134" s="23">
        <v>0.2246077313863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13.285898431151697</v>
      </c>
      <c r="AW134" s="22">
        <v>0.17612462193447345</v>
      </c>
      <c r="AX134" s="22">
        <v>0</v>
      </c>
      <c r="AY134" s="22">
        <v>0</v>
      </c>
      <c r="AZ134" s="23">
        <v>2.1089743269978998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4.809156090806501</v>
      </c>
      <c r="BG134" s="22">
        <v>0.0219600978707</v>
      </c>
      <c r="BH134" s="22">
        <v>0</v>
      </c>
      <c r="BI134" s="22">
        <v>0</v>
      </c>
      <c r="BJ134" s="23">
        <v>0.4079568358705</v>
      </c>
      <c r="BK134" s="24">
        <f t="shared" si="15"/>
        <v>29.026371503876767</v>
      </c>
    </row>
    <row r="135" spans="1:63" s="25" customFormat="1" ht="14.25">
      <c r="A135" s="20"/>
      <c r="B135" s="7" t="s">
        <v>188</v>
      </c>
      <c r="C135" s="21">
        <v>0</v>
      </c>
      <c r="D135" s="22">
        <v>0.8672770967740999</v>
      </c>
      <c r="E135" s="22">
        <v>0</v>
      </c>
      <c r="F135" s="22">
        <v>0</v>
      </c>
      <c r="G135" s="23">
        <v>0</v>
      </c>
      <c r="H135" s="21">
        <v>29.181185685957505</v>
      </c>
      <c r="I135" s="22">
        <v>0</v>
      </c>
      <c r="J135" s="22">
        <v>0</v>
      </c>
      <c r="K135" s="22">
        <v>0</v>
      </c>
      <c r="L135" s="23">
        <v>9.6642654409015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20.055081067668898</v>
      </c>
      <c r="S135" s="22">
        <v>0</v>
      </c>
      <c r="T135" s="22">
        <v>0</v>
      </c>
      <c r="U135" s="22">
        <v>0</v>
      </c>
      <c r="V135" s="23">
        <v>1.7924392717725002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941.4548585886471</v>
      </c>
      <c r="AW135" s="22">
        <v>0.0210068958061</v>
      </c>
      <c r="AX135" s="22">
        <v>0</v>
      </c>
      <c r="AY135" s="22">
        <v>0</v>
      </c>
      <c r="AZ135" s="23">
        <v>251.1034180382028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737.9406846732435</v>
      </c>
      <c r="BG135" s="22">
        <v>0.045114664322300005</v>
      </c>
      <c r="BH135" s="22">
        <v>0</v>
      </c>
      <c r="BI135" s="22">
        <v>0</v>
      </c>
      <c r="BJ135" s="23">
        <v>147.7086994390936</v>
      </c>
      <c r="BK135" s="24">
        <f t="shared" si="15"/>
        <v>2139.83403086239</v>
      </c>
    </row>
    <row r="136" spans="1:63" s="25" customFormat="1" ht="14.25">
      <c r="A136" s="20"/>
      <c r="B136" s="7" t="s">
        <v>189</v>
      </c>
      <c r="C136" s="21">
        <v>0</v>
      </c>
      <c r="D136" s="22">
        <v>1.6779165949032002</v>
      </c>
      <c r="E136" s="22">
        <v>0</v>
      </c>
      <c r="F136" s="22">
        <v>0</v>
      </c>
      <c r="G136" s="23">
        <v>0</v>
      </c>
      <c r="H136" s="21">
        <v>1352.2591557596804</v>
      </c>
      <c r="I136" s="22">
        <v>113.64454441622078</v>
      </c>
      <c r="J136" s="22">
        <v>0</v>
      </c>
      <c r="K136" s="22">
        <v>0</v>
      </c>
      <c r="L136" s="23">
        <v>560.0513711405662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813.2820663445684</v>
      </c>
      <c r="S136" s="22">
        <v>21.524444089900403</v>
      </c>
      <c r="T136" s="22">
        <v>0</v>
      </c>
      <c r="U136" s="22">
        <v>0</v>
      </c>
      <c r="V136" s="23">
        <v>129.9439206906706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6255.83066694679</v>
      </c>
      <c r="AW136" s="22">
        <v>276.8843763749147</v>
      </c>
      <c r="AX136" s="22">
        <v>0.2454515507415</v>
      </c>
      <c r="AY136" s="22">
        <v>0</v>
      </c>
      <c r="AZ136" s="23">
        <v>1607.2389775389925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4369.364648235982</v>
      </c>
      <c r="BG136" s="22">
        <v>128.84641639974149</v>
      </c>
      <c r="BH136" s="22">
        <v>0.0693994602902</v>
      </c>
      <c r="BI136" s="22">
        <v>0</v>
      </c>
      <c r="BJ136" s="23">
        <v>497.7564025283979</v>
      </c>
      <c r="BK136" s="24">
        <f t="shared" si="15"/>
        <v>16128.61975807236</v>
      </c>
    </row>
    <row r="137" spans="1:63" s="25" customFormat="1" ht="14.25">
      <c r="A137" s="20"/>
      <c r="B137" s="7" t="s">
        <v>190</v>
      </c>
      <c r="C137" s="21">
        <v>0</v>
      </c>
      <c r="D137" s="22">
        <v>1.1297484517741</v>
      </c>
      <c r="E137" s="22">
        <v>0</v>
      </c>
      <c r="F137" s="22">
        <v>0</v>
      </c>
      <c r="G137" s="23">
        <v>0</v>
      </c>
      <c r="H137" s="21">
        <v>177.89385314741938</v>
      </c>
      <c r="I137" s="22">
        <v>12.745268097739702</v>
      </c>
      <c r="J137" s="22">
        <v>0</v>
      </c>
      <c r="K137" s="22">
        <v>0</v>
      </c>
      <c r="L137" s="23">
        <v>60.85379462302631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77.09244616155671</v>
      </c>
      <c r="S137" s="22">
        <v>19.623845251192403</v>
      </c>
      <c r="T137" s="22">
        <v>0</v>
      </c>
      <c r="U137" s="22">
        <v>0</v>
      </c>
      <c r="V137" s="23">
        <v>8.586240286738597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1946.4933868773626</v>
      </c>
      <c r="AW137" s="22">
        <v>68.25071924674235</v>
      </c>
      <c r="AX137" s="22">
        <v>0</v>
      </c>
      <c r="AY137" s="22">
        <v>0</v>
      </c>
      <c r="AZ137" s="23">
        <v>443.0328853979788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1087.6825374857665</v>
      </c>
      <c r="BG137" s="22">
        <v>17.572329576109396</v>
      </c>
      <c r="BH137" s="22">
        <v>0.014191642419300002</v>
      </c>
      <c r="BI137" s="22">
        <v>0</v>
      </c>
      <c r="BJ137" s="23">
        <v>105.583976338518</v>
      </c>
      <c r="BK137" s="24">
        <f t="shared" si="15"/>
        <v>4026.5552225843444</v>
      </c>
    </row>
    <row r="138" spans="1:63" s="25" customFormat="1" ht="14.25">
      <c r="A138" s="20"/>
      <c r="B138" s="7" t="s">
        <v>191</v>
      </c>
      <c r="C138" s="21">
        <v>0</v>
      </c>
      <c r="D138" s="22">
        <v>0.1075888446774</v>
      </c>
      <c r="E138" s="22">
        <v>0</v>
      </c>
      <c r="F138" s="22">
        <v>0</v>
      </c>
      <c r="G138" s="23">
        <v>0</v>
      </c>
      <c r="H138" s="21">
        <v>34.82790529975951</v>
      </c>
      <c r="I138" s="22">
        <v>15.378793804708698</v>
      </c>
      <c r="J138" s="22">
        <v>0</v>
      </c>
      <c r="K138" s="22">
        <v>0</v>
      </c>
      <c r="L138" s="23">
        <v>43.37857832444699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16.225496975666</v>
      </c>
      <c r="S138" s="22">
        <v>9.8835934524834</v>
      </c>
      <c r="T138" s="22">
        <v>0</v>
      </c>
      <c r="U138" s="22">
        <v>0</v>
      </c>
      <c r="V138" s="23">
        <v>4.8947352886756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11.542353756599502</v>
      </c>
      <c r="AW138" s="22">
        <v>2.6812773829522536</v>
      </c>
      <c r="AX138" s="22">
        <v>0</v>
      </c>
      <c r="AY138" s="22">
        <v>0</v>
      </c>
      <c r="AZ138" s="23">
        <v>15.525700354058397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4.5047545173498005</v>
      </c>
      <c r="BG138" s="22">
        <v>0.250045562709</v>
      </c>
      <c r="BH138" s="22">
        <v>0</v>
      </c>
      <c r="BI138" s="22">
        <v>0</v>
      </c>
      <c r="BJ138" s="23">
        <v>1.9173946528996</v>
      </c>
      <c r="BK138" s="24">
        <f t="shared" si="15"/>
        <v>161.11821821698615</v>
      </c>
    </row>
    <row r="139" spans="1:63" s="25" customFormat="1" ht="14.25">
      <c r="A139" s="20"/>
      <c r="B139" s="7" t="s">
        <v>215</v>
      </c>
      <c r="C139" s="21">
        <v>0</v>
      </c>
      <c r="D139" s="22">
        <v>4.0514032258063</v>
      </c>
      <c r="E139" s="22">
        <v>0</v>
      </c>
      <c r="F139" s="22">
        <v>0</v>
      </c>
      <c r="G139" s="23">
        <v>0</v>
      </c>
      <c r="H139" s="21">
        <v>82.93871998659182</v>
      </c>
      <c r="I139" s="22">
        <v>16.2542955815791</v>
      </c>
      <c r="J139" s="22">
        <v>0</v>
      </c>
      <c r="K139" s="22">
        <v>0</v>
      </c>
      <c r="L139" s="23">
        <v>69.99492083418802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44.65158381866221</v>
      </c>
      <c r="S139" s="22">
        <v>1.4627391338701001</v>
      </c>
      <c r="T139" s="22">
        <v>0</v>
      </c>
      <c r="U139" s="22">
        <v>0</v>
      </c>
      <c r="V139" s="23">
        <v>8.247997851803602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66.76352246500248</v>
      </c>
      <c r="AW139" s="22">
        <v>76.4569159594146</v>
      </c>
      <c r="AX139" s="22">
        <v>0.0530553630322</v>
      </c>
      <c r="AY139" s="22">
        <v>0</v>
      </c>
      <c r="AZ139" s="23">
        <v>71.44098298029148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31.364114742309297</v>
      </c>
      <c r="BG139" s="22">
        <v>1.648468443997</v>
      </c>
      <c r="BH139" s="22">
        <v>0</v>
      </c>
      <c r="BI139" s="22">
        <v>0</v>
      </c>
      <c r="BJ139" s="23">
        <v>14.852407196596701</v>
      </c>
      <c r="BK139" s="24">
        <f t="shared" si="15"/>
        <v>490.1811275831448</v>
      </c>
    </row>
    <row r="140" spans="1:63" s="30" customFormat="1" ht="14.25">
      <c r="A140" s="20"/>
      <c r="B140" s="8" t="s">
        <v>12</v>
      </c>
      <c r="C140" s="26">
        <f aca="true" t="shared" si="16" ref="C140:AH140">SUM(C113:C139)</f>
        <v>0</v>
      </c>
      <c r="D140" s="27">
        <f t="shared" si="16"/>
        <v>37.5585883585469</v>
      </c>
      <c r="E140" s="27">
        <f t="shared" si="16"/>
        <v>0</v>
      </c>
      <c r="F140" s="27">
        <f t="shared" si="16"/>
        <v>0</v>
      </c>
      <c r="G140" s="28">
        <f t="shared" si="16"/>
        <v>0</v>
      </c>
      <c r="H140" s="26">
        <f t="shared" si="16"/>
        <v>3999.90677441449</v>
      </c>
      <c r="I140" s="27">
        <f t="shared" si="16"/>
        <v>6649.021127686884</v>
      </c>
      <c r="J140" s="27">
        <f t="shared" si="16"/>
        <v>2.4415647582901</v>
      </c>
      <c r="K140" s="27">
        <f t="shared" si="16"/>
        <v>407.9479458795483</v>
      </c>
      <c r="L140" s="28">
        <f t="shared" si="16"/>
        <v>4035.4363564423375</v>
      </c>
      <c r="M140" s="26">
        <f t="shared" si="16"/>
        <v>0</v>
      </c>
      <c r="N140" s="27">
        <f t="shared" si="16"/>
        <v>0</v>
      </c>
      <c r="O140" s="27">
        <f t="shared" si="16"/>
        <v>0</v>
      </c>
      <c r="P140" s="27">
        <f t="shared" si="16"/>
        <v>0</v>
      </c>
      <c r="Q140" s="28">
        <f t="shared" si="16"/>
        <v>0</v>
      </c>
      <c r="R140" s="26">
        <f t="shared" si="16"/>
        <v>2098.2745635135143</v>
      </c>
      <c r="S140" s="27">
        <f t="shared" si="16"/>
        <v>625.8008737327131</v>
      </c>
      <c r="T140" s="27">
        <f t="shared" si="16"/>
        <v>0.7528760064193001</v>
      </c>
      <c r="U140" s="27">
        <f t="shared" si="16"/>
        <v>0</v>
      </c>
      <c r="V140" s="28">
        <f t="shared" si="16"/>
        <v>742.8092389750852</v>
      </c>
      <c r="W140" s="26">
        <f t="shared" si="16"/>
        <v>0</v>
      </c>
      <c r="X140" s="27">
        <f t="shared" si="16"/>
        <v>0</v>
      </c>
      <c r="Y140" s="27">
        <f t="shared" si="16"/>
        <v>0</v>
      </c>
      <c r="Z140" s="27">
        <f t="shared" si="16"/>
        <v>0</v>
      </c>
      <c r="AA140" s="28">
        <f t="shared" si="16"/>
        <v>0</v>
      </c>
      <c r="AB140" s="26">
        <f t="shared" si="16"/>
        <v>0</v>
      </c>
      <c r="AC140" s="27">
        <f t="shared" si="16"/>
        <v>0</v>
      </c>
      <c r="AD140" s="27">
        <f t="shared" si="16"/>
        <v>0</v>
      </c>
      <c r="AE140" s="27">
        <f t="shared" si="16"/>
        <v>0</v>
      </c>
      <c r="AF140" s="28">
        <f t="shared" si="16"/>
        <v>0</v>
      </c>
      <c r="AG140" s="26">
        <f t="shared" si="16"/>
        <v>0</v>
      </c>
      <c r="AH140" s="27">
        <f t="shared" si="16"/>
        <v>0</v>
      </c>
      <c r="AI140" s="27">
        <f aca="true" t="shared" si="17" ref="AI140:BK140">SUM(AI113:AI139)</f>
        <v>0</v>
      </c>
      <c r="AJ140" s="27">
        <f t="shared" si="17"/>
        <v>0</v>
      </c>
      <c r="AK140" s="28">
        <f t="shared" si="17"/>
        <v>0</v>
      </c>
      <c r="AL140" s="26">
        <f t="shared" si="17"/>
        <v>0</v>
      </c>
      <c r="AM140" s="27">
        <f t="shared" si="17"/>
        <v>0</v>
      </c>
      <c r="AN140" s="27">
        <f t="shared" si="17"/>
        <v>0</v>
      </c>
      <c r="AO140" s="27">
        <f t="shared" si="17"/>
        <v>0</v>
      </c>
      <c r="AP140" s="28">
        <f t="shared" si="17"/>
        <v>0</v>
      </c>
      <c r="AQ140" s="26">
        <f t="shared" si="17"/>
        <v>0</v>
      </c>
      <c r="AR140" s="27">
        <f t="shared" si="17"/>
        <v>0</v>
      </c>
      <c r="AS140" s="27">
        <f t="shared" si="17"/>
        <v>0</v>
      </c>
      <c r="AT140" s="27">
        <f t="shared" si="17"/>
        <v>0</v>
      </c>
      <c r="AU140" s="28">
        <f t="shared" si="17"/>
        <v>0</v>
      </c>
      <c r="AV140" s="26">
        <f t="shared" si="17"/>
        <v>29565.90867823808</v>
      </c>
      <c r="AW140" s="27">
        <f t="shared" si="17"/>
        <v>4069.4170980945178</v>
      </c>
      <c r="AX140" s="27">
        <f t="shared" si="17"/>
        <v>2.2596376636108</v>
      </c>
      <c r="AY140" s="27">
        <f t="shared" si="17"/>
        <v>0.036288203677399995</v>
      </c>
      <c r="AZ140" s="28">
        <f t="shared" si="17"/>
        <v>17256.29545076537</v>
      </c>
      <c r="BA140" s="26">
        <f t="shared" si="17"/>
        <v>0</v>
      </c>
      <c r="BB140" s="27">
        <f t="shared" si="17"/>
        <v>0</v>
      </c>
      <c r="BC140" s="27">
        <f t="shared" si="17"/>
        <v>0</v>
      </c>
      <c r="BD140" s="27">
        <f t="shared" si="17"/>
        <v>0</v>
      </c>
      <c r="BE140" s="28">
        <f t="shared" si="17"/>
        <v>0</v>
      </c>
      <c r="BF140" s="26">
        <f t="shared" si="17"/>
        <v>17621.339463623346</v>
      </c>
      <c r="BG140" s="27">
        <f t="shared" si="17"/>
        <v>1220.0764443447306</v>
      </c>
      <c r="BH140" s="27">
        <f t="shared" si="17"/>
        <v>11.682134621902001</v>
      </c>
      <c r="BI140" s="27">
        <f t="shared" si="17"/>
        <v>0</v>
      </c>
      <c r="BJ140" s="28">
        <f t="shared" si="17"/>
        <v>4371.567784607173</v>
      </c>
      <c r="BK140" s="29">
        <f t="shared" si="17"/>
        <v>92718.53288993024</v>
      </c>
    </row>
    <row r="141" spans="1:63" s="30" customFormat="1" ht="14.25">
      <c r="A141" s="20"/>
      <c r="B141" s="8" t="s">
        <v>23</v>
      </c>
      <c r="C141" s="26">
        <f aca="true" t="shared" si="18" ref="C141:AH141">C140+C110</f>
        <v>0</v>
      </c>
      <c r="D141" s="27">
        <f t="shared" si="18"/>
        <v>38.4388088545469</v>
      </c>
      <c r="E141" s="27">
        <f t="shared" si="18"/>
        <v>0</v>
      </c>
      <c r="F141" s="27">
        <f t="shared" si="18"/>
        <v>0</v>
      </c>
      <c r="G141" s="28">
        <f t="shared" si="18"/>
        <v>0</v>
      </c>
      <c r="H141" s="26">
        <f t="shared" si="18"/>
        <v>4494.99717370541</v>
      </c>
      <c r="I141" s="27">
        <f t="shared" si="18"/>
        <v>6675.519107083298</v>
      </c>
      <c r="J141" s="27">
        <f t="shared" si="18"/>
        <v>2.4415647582901</v>
      </c>
      <c r="K141" s="27">
        <f t="shared" si="18"/>
        <v>407.9479458795483</v>
      </c>
      <c r="L141" s="28">
        <f t="shared" si="18"/>
        <v>4082.3467532229097</v>
      </c>
      <c r="M141" s="26">
        <f t="shared" si="18"/>
        <v>0</v>
      </c>
      <c r="N141" s="27">
        <f t="shared" si="18"/>
        <v>0</v>
      </c>
      <c r="O141" s="27">
        <f t="shared" si="18"/>
        <v>0</v>
      </c>
      <c r="P141" s="27">
        <f t="shared" si="18"/>
        <v>0</v>
      </c>
      <c r="Q141" s="28">
        <f t="shared" si="18"/>
        <v>0</v>
      </c>
      <c r="R141" s="26">
        <f t="shared" si="18"/>
        <v>2427.8800895116974</v>
      </c>
      <c r="S141" s="27">
        <f t="shared" si="18"/>
        <v>635.5456194233863</v>
      </c>
      <c r="T141" s="27">
        <f t="shared" si="18"/>
        <v>0.7528760064193001</v>
      </c>
      <c r="U141" s="27">
        <f t="shared" si="18"/>
        <v>0</v>
      </c>
      <c r="V141" s="28">
        <f t="shared" si="18"/>
        <v>761.111867983208</v>
      </c>
      <c r="W141" s="26">
        <f t="shared" si="18"/>
        <v>0</v>
      </c>
      <c r="X141" s="27">
        <f t="shared" si="18"/>
        <v>0</v>
      </c>
      <c r="Y141" s="27">
        <f t="shared" si="18"/>
        <v>0</v>
      </c>
      <c r="Z141" s="27">
        <f t="shared" si="18"/>
        <v>0</v>
      </c>
      <c r="AA141" s="28">
        <f t="shared" si="18"/>
        <v>0</v>
      </c>
      <c r="AB141" s="26">
        <f t="shared" si="18"/>
        <v>0</v>
      </c>
      <c r="AC141" s="27">
        <f t="shared" si="18"/>
        <v>0</v>
      </c>
      <c r="AD141" s="27">
        <f t="shared" si="18"/>
        <v>0</v>
      </c>
      <c r="AE141" s="27">
        <f t="shared" si="18"/>
        <v>0</v>
      </c>
      <c r="AF141" s="28">
        <f t="shared" si="18"/>
        <v>0</v>
      </c>
      <c r="AG141" s="26">
        <f t="shared" si="18"/>
        <v>0</v>
      </c>
      <c r="AH141" s="27">
        <f t="shared" si="18"/>
        <v>0</v>
      </c>
      <c r="AI141" s="27">
        <f aca="true" t="shared" si="19" ref="AI141:BK141">AI140+AI110</f>
        <v>0</v>
      </c>
      <c r="AJ141" s="27">
        <f t="shared" si="19"/>
        <v>0</v>
      </c>
      <c r="AK141" s="28">
        <f t="shared" si="19"/>
        <v>0</v>
      </c>
      <c r="AL141" s="26">
        <f t="shared" si="19"/>
        <v>0</v>
      </c>
      <c r="AM141" s="27">
        <f t="shared" si="19"/>
        <v>0</v>
      </c>
      <c r="AN141" s="27">
        <f t="shared" si="19"/>
        <v>0</v>
      </c>
      <c r="AO141" s="27">
        <f t="shared" si="19"/>
        <v>0</v>
      </c>
      <c r="AP141" s="28">
        <f t="shared" si="19"/>
        <v>0</v>
      </c>
      <c r="AQ141" s="26">
        <f t="shared" si="19"/>
        <v>0</v>
      </c>
      <c r="AR141" s="27">
        <f t="shared" si="19"/>
        <v>0</v>
      </c>
      <c r="AS141" s="27">
        <f t="shared" si="19"/>
        <v>0</v>
      </c>
      <c r="AT141" s="27">
        <f t="shared" si="19"/>
        <v>0</v>
      </c>
      <c r="AU141" s="28">
        <f t="shared" si="19"/>
        <v>0</v>
      </c>
      <c r="AV141" s="26">
        <f t="shared" si="19"/>
        <v>34693.17547204499</v>
      </c>
      <c r="AW141" s="27">
        <f t="shared" si="19"/>
        <v>4380.071117248494</v>
      </c>
      <c r="AX141" s="27">
        <f t="shared" si="19"/>
        <v>2.2596376636108</v>
      </c>
      <c r="AY141" s="27">
        <f t="shared" si="19"/>
        <v>0.036288203677399995</v>
      </c>
      <c r="AZ141" s="28">
        <f t="shared" si="19"/>
        <v>17882.984913059834</v>
      </c>
      <c r="BA141" s="26">
        <f t="shared" si="19"/>
        <v>0</v>
      </c>
      <c r="BB141" s="27">
        <f t="shared" si="19"/>
        <v>0</v>
      </c>
      <c r="BC141" s="27">
        <f t="shared" si="19"/>
        <v>0</v>
      </c>
      <c r="BD141" s="27">
        <f t="shared" si="19"/>
        <v>0</v>
      </c>
      <c r="BE141" s="28">
        <f t="shared" si="19"/>
        <v>0</v>
      </c>
      <c r="BF141" s="26">
        <f t="shared" si="19"/>
        <v>21885.49629951919</v>
      </c>
      <c r="BG141" s="27">
        <f t="shared" si="19"/>
        <v>1414.9719512152055</v>
      </c>
      <c r="BH141" s="27">
        <f t="shared" si="19"/>
        <v>11.682134621902001</v>
      </c>
      <c r="BI141" s="27">
        <f t="shared" si="19"/>
        <v>0</v>
      </c>
      <c r="BJ141" s="28">
        <f t="shared" si="19"/>
        <v>4647.923198109151</v>
      </c>
      <c r="BK141" s="28">
        <f t="shared" si="19"/>
        <v>104445.58281811477</v>
      </c>
    </row>
    <row r="142" spans="3:63" ht="15" customHeight="1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</row>
    <row r="143" spans="1:63" s="25" customFormat="1" ht="14.25">
      <c r="A143" s="20" t="s">
        <v>24</v>
      </c>
      <c r="B143" s="12" t="s">
        <v>25</v>
      </c>
      <c r="C143" s="21"/>
      <c r="D143" s="22"/>
      <c r="E143" s="22"/>
      <c r="F143" s="22"/>
      <c r="G143" s="23"/>
      <c r="H143" s="21"/>
      <c r="I143" s="22"/>
      <c r="J143" s="22"/>
      <c r="K143" s="22"/>
      <c r="L143" s="23"/>
      <c r="M143" s="21"/>
      <c r="N143" s="22"/>
      <c r="O143" s="22"/>
      <c r="P143" s="22"/>
      <c r="Q143" s="23"/>
      <c r="R143" s="21"/>
      <c r="S143" s="22"/>
      <c r="T143" s="22"/>
      <c r="U143" s="22"/>
      <c r="V143" s="23"/>
      <c r="W143" s="21"/>
      <c r="X143" s="22"/>
      <c r="Y143" s="22"/>
      <c r="Z143" s="22"/>
      <c r="AA143" s="23"/>
      <c r="AB143" s="21"/>
      <c r="AC143" s="22"/>
      <c r="AD143" s="22"/>
      <c r="AE143" s="22"/>
      <c r="AF143" s="23"/>
      <c r="AG143" s="21"/>
      <c r="AH143" s="22"/>
      <c r="AI143" s="22"/>
      <c r="AJ143" s="22"/>
      <c r="AK143" s="23"/>
      <c r="AL143" s="21"/>
      <c r="AM143" s="22"/>
      <c r="AN143" s="22"/>
      <c r="AO143" s="22"/>
      <c r="AP143" s="23"/>
      <c r="AQ143" s="21"/>
      <c r="AR143" s="22"/>
      <c r="AS143" s="22"/>
      <c r="AT143" s="22"/>
      <c r="AU143" s="23"/>
      <c r="AV143" s="21"/>
      <c r="AW143" s="22"/>
      <c r="AX143" s="22"/>
      <c r="AY143" s="22"/>
      <c r="AZ143" s="23"/>
      <c r="BA143" s="21"/>
      <c r="BB143" s="22"/>
      <c r="BC143" s="22"/>
      <c r="BD143" s="22"/>
      <c r="BE143" s="23"/>
      <c r="BF143" s="21"/>
      <c r="BG143" s="22"/>
      <c r="BH143" s="22"/>
      <c r="BI143" s="22"/>
      <c r="BJ143" s="23"/>
      <c r="BK143" s="24"/>
    </row>
    <row r="144" spans="1:63" s="25" customFormat="1" ht="14.25">
      <c r="A144" s="20" t="s">
        <v>7</v>
      </c>
      <c r="B144" s="8" t="s">
        <v>26</v>
      </c>
      <c r="C144" s="21"/>
      <c r="D144" s="22"/>
      <c r="E144" s="22"/>
      <c r="F144" s="22"/>
      <c r="G144" s="23"/>
      <c r="H144" s="21"/>
      <c r="I144" s="22"/>
      <c r="J144" s="22"/>
      <c r="K144" s="22"/>
      <c r="L144" s="23"/>
      <c r="M144" s="21"/>
      <c r="N144" s="22"/>
      <c r="O144" s="22"/>
      <c r="P144" s="22"/>
      <c r="Q144" s="23"/>
      <c r="R144" s="21"/>
      <c r="S144" s="22"/>
      <c r="T144" s="22"/>
      <c r="U144" s="22"/>
      <c r="V144" s="23"/>
      <c r="W144" s="21"/>
      <c r="X144" s="22"/>
      <c r="Y144" s="22"/>
      <c r="Z144" s="22"/>
      <c r="AA144" s="23"/>
      <c r="AB144" s="21"/>
      <c r="AC144" s="22"/>
      <c r="AD144" s="22"/>
      <c r="AE144" s="22"/>
      <c r="AF144" s="23"/>
      <c r="AG144" s="21"/>
      <c r="AH144" s="22"/>
      <c r="AI144" s="22"/>
      <c r="AJ144" s="22"/>
      <c r="AK144" s="23"/>
      <c r="AL144" s="21"/>
      <c r="AM144" s="22"/>
      <c r="AN144" s="22"/>
      <c r="AO144" s="22"/>
      <c r="AP144" s="23"/>
      <c r="AQ144" s="21"/>
      <c r="AR144" s="22"/>
      <c r="AS144" s="22"/>
      <c r="AT144" s="22"/>
      <c r="AU144" s="23"/>
      <c r="AV144" s="21"/>
      <c r="AW144" s="22"/>
      <c r="AX144" s="22"/>
      <c r="AY144" s="22"/>
      <c r="AZ144" s="23"/>
      <c r="BA144" s="21"/>
      <c r="BB144" s="22"/>
      <c r="BC144" s="22"/>
      <c r="BD144" s="22"/>
      <c r="BE144" s="23"/>
      <c r="BF144" s="21"/>
      <c r="BG144" s="22"/>
      <c r="BH144" s="22"/>
      <c r="BI144" s="22"/>
      <c r="BJ144" s="23"/>
      <c r="BK144" s="24"/>
    </row>
    <row r="145" spans="1:63" s="25" customFormat="1" ht="14.25">
      <c r="A145" s="20"/>
      <c r="B145" s="13" t="s">
        <v>192</v>
      </c>
      <c r="C145" s="21">
        <v>0</v>
      </c>
      <c r="D145" s="22">
        <v>0.022941379999999997</v>
      </c>
      <c r="E145" s="22">
        <v>0</v>
      </c>
      <c r="F145" s="22">
        <v>0</v>
      </c>
      <c r="G145" s="23">
        <v>0</v>
      </c>
      <c r="H145" s="21">
        <v>0.08144538632109997</v>
      </c>
      <c r="I145" s="22">
        <v>0.0994543677096</v>
      </c>
      <c r="J145" s="22">
        <v>0.001961511</v>
      </c>
      <c r="K145" s="22">
        <v>0</v>
      </c>
      <c r="L145" s="23">
        <v>0.1609910915806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0.0416011392237</v>
      </c>
      <c r="S145" s="22">
        <v>0.10446293799999996</v>
      </c>
      <c r="T145" s="22">
        <v>0</v>
      </c>
      <c r="U145" s="22">
        <v>0</v>
      </c>
      <c r="V145" s="23">
        <v>0.049093221000000006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1.5406621374745997</v>
      </c>
      <c r="AW145" s="22">
        <v>0.6019407879601232</v>
      </c>
      <c r="AX145" s="22">
        <v>0.000124954</v>
      </c>
      <c r="AY145" s="22">
        <v>0</v>
      </c>
      <c r="AZ145" s="23">
        <v>4.0857901120629005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0.9916128864405998</v>
      </c>
      <c r="BG145" s="22">
        <v>0.20663055129030006</v>
      </c>
      <c r="BH145" s="22">
        <v>0.004887836</v>
      </c>
      <c r="BI145" s="22">
        <v>0</v>
      </c>
      <c r="BJ145" s="23">
        <v>1.3336482289996</v>
      </c>
      <c r="BK145" s="24">
        <f>SUM(C145:BJ145)</f>
        <v>9.327248529063123</v>
      </c>
    </row>
    <row r="146" spans="1:63" s="25" customFormat="1" ht="14.25">
      <c r="A146" s="20"/>
      <c r="B146" s="13" t="s">
        <v>193</v>
      </c>
      <c r="C146" s="21">
        <v>0</v>
      </c>
      <c r="D146" s="22">
        <v>0.8424623350966999</v>
      </c>
      <c r="E146" s="22">
        <v>0</v>
      </c>
      <c r="F146" s="22">
        <v>0</v>
      </c>
      <c r="G146" s="23">
        <v>0</v>
      </c>
      <c r="H146" s="21">
        <v>55.00340989343091</v>
      </c>
      <c r="I146" s="22">
        <v>29.3634377146437</v>
      </c>
      <c r="J146" s="22">
        <v>0</v>
      </c>
      <c r="K146" s="22">
        <v>0</v>
      </c>
      <c r="L146" s="23">
        <v>70.61109600767139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27.859987010400804</v>
      </c>
      <c r="S146" s="22">
        <v>76.50664414015992</v>
      </c>
      <c r="T146" s="22">
        <v>0</v>
      </c>
      <c r="U146" s="22">
        <v>0</v>
      </c>
      <c r="V146" s="23">
        <v>21.1262568254798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893.5165121789237</v>
      </c>
      <c r="AW146" s="22">
        <v>207.57750307067977</v>
      </c>
      <c r="AX146" s="22">
        <v>0.0247843339354</v>
      </c>
      <c r="AY146" s="22">
        <v>0</v>
      </c>
      <c r="AZ146" s="23">
        <v>1342.8023407960338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601.2324920279759</v>
      </c>
      <c r="BG146" s="22">
        <v>54.40097987919819</v>
      </c>
      <c r="BH146" s="22">
        <v>0</v>
      </c>
      <c r="BI146" s="22">
        <v>0</v>
      </c>
      <c r="BJ146" s="23">
        <v>487.1513831791125</v>
      </c>
      <c r="BK146" s="24">
        <f>SUM(C146:BJ146)</f>
        <v>3868.019289392743</v>
      </c>
    </row>
    <row r="147" spans="1:63" s="30" customFormat="1" ht="14.25">
      <c r="A147" s="20"/>
      <c r="B147" s="8" t="s">
        <v>27</v>
      </c>
      <c r="C147" s="26">
        <f>SUM(C145:C146)</f>
        <v>0</v>
      </c>
      <c r="D147" s="26">
        <f aca="true" t="shared" si="20" ref="D147:BK147">SUM(D145:D146)</f>
        <v>0.8654037150966999</v>
      </c>
      <c r="E147" s="26">
        <f t="shared" si="20"/>
        <v>0</v>
      </c>
      <c r="F147" s="26">
        <f t="shared" si="20"/>
        <v>0</v>
      </c>
      <c r="G147" s="26">
        <f t="shared" si="20"/>
        <v>0</v>
      </c>
      <c r="H147" s="26">
        <f t="shared" si="20"/>
        <v>55.08485527975201</v>
      </c>
      <c r="I147" s="26">
        <f t="shared" si="20"/>
        <v>29.4628920823533</v>
      </c>
      <c r="J147" s="26">
        <f t="shared" si="20"/>
        <v>0.001961511</v>
      </c>
      <c r="K147" s="26">
        <f t="shared" si="20"/>
        <v>0</v>
      </c>
      <c r="L147" s="26">
        <f t="shared" si="20"/>
        <v>70.77208709925199</v>
      </c>
      <c r="M147" s="26">
        <f t="shared" si="20"/>
        <v>0</v>
      </c>
      <c r="N147" s="26">
        <f t="shared" si="20"/>
        <v>0</v>
      </c>
      <c r="O147" s="26">
        <f t="shared" si="20"/>
        <v>0</v>
      </c>
      <c r="P147" s="26">
        <f t="shared" si="20"/>
        <v>0</v>
      </c>
      <c r="Q147" s="26">
        <f t="shared" si="20"/>
        <v>0</v>
      </c>
      <c r="R147" s="26">
        <f t="shared" si="20"/>
        <v>27.901588149624505</v>
      </c>
      <c r="S147" s="26">
        <f t="shared" si="20"/>
        <v>76.61110707815992</v>
      </c>
      <c r="T147" s="26">
        <f t="shared" si="20"/>
        <v>0</v>
      </c>
      <c r="U147" s="26">
        <f t="shared" si="20"/>
        <v>0</v>
      </c>
      <c r="V147" s="26">
        <f t="shared" si="20"/>
        <v>21.1753500464798</v>
      </c>
      <c r="W147" s="26">
        <f t="shared" si="20"/>
        <v>0</v>
      </c>
      <c r="X147" s="26">
        <f t="shared" si="20"/>
        <v>0</v>
      </c>
      <c r="Y147" s="26">
        <f t="shared" si="20"/>
        <v>0</v>
      </c>
      <c r="Z147" s="26">
        <f t="shared" si="20"/>
        <v>0</v>
      </c>
      <c r="AA147" s="26">
        <f t="shared" si="20"/>
        <v>0</v>
      </c>
      <c r="AB147" s="26">
        <f t="shared" si="20"/>
        <v>0</v>
      </c>
      <c r="AC147" s="26">
        <f t="shared" si="20"/>
        <v>0</v>
      </c>
      <c r="AD147" s="26">
        <f t="shared" si="20"/>
        <v>0</v>
      </c>
      <c r="AE147" s="26">
        <f t="shared" si="20"/>
        <v>0</v>
      </c>
      <c r="AF147" s="26">
        <f t="shared" si="20"/>
        <v>0</v>
      </c>
      <c r="AG147" s="26">
        <f t="shared" si="20"/>
        <v>0</v>
      </c>
      <c r="AH147" s="26">
        <f t="shared" si="20"/>
        <v>0</v>
      </c>
      <c r="AI147" s="26">
        <f t="shared" si="20"/>
        <v>0</v>
      </c>
      <c r="AJ147" s="26">
        <f t="shared" si="20"/>
        <v>0</v>
      </c>
      <c r="AK147" s="26">
        <f t="shared" si="20"/>
        <v>0</v>
      </c>
      <c r="AL147" s="26">
        <f t="shared" si="20"/>
        <v>0</v>
      </c>
      <c r="AM147" s="26">
        <f t="shared" si="20"/>
        <v>0</v>
      </c>
      <c r="AN147" s="26">
        <f t="shared" si="20"/>
        <v>0</v>
      </c>
      <c r="AO147" s="26">
        <f t="shared" si="20"/>
        <v>0</v>
      </c>
      <c r="AP147" s="26">
        <f t="shared" si="20"/>
        <v>0</v>
      </c>
      <c r="AQ147" s="26">
        <f t="shared" si="20"/>
        <v>0</v>
      </c>
      <c r="AR147" s="26">
        <f t="shared" si="20"/>
        <v>0</v>
      </c>
      <c r="AS147" s="26">
        <f t="shared" si="20"/>
        <v>0</v>
      </c>
      <c r="AT147" s="26">
        <f t="shared" si="20"/>
        <v>0</v>
      </c>
      <c r="AU147" s="26">
        <f t="shared" si="20"/>
        <v>0</v>
      </c>
      <c r="AV147" s="26">
        <f t="shared" si="20"/>
        <v>895.0571743163982</v>
      </c>
      <c r="AW147" s="26">
        <f t="shared" si="20"/>
        <v>208.1794438586399</v>
      </c>
      <c r="AX147" s="26">
        <f t="shared" si="20"/>
        <v>0.0249092879354</v>
      </c>
      <c r="AY147" s="26">
        <f t="shared" si="20"/>
        <v>0</v>
      </c>
      <c r="AZ147" s="26">
        <f t="shared" si="20"/>
        <v>1346.8881309080966</v>
      </c>
      <c r="BA147" s="26">
        <f t="shared" si="20"/>
        <v>0</v>
      </c>
      <c r="BB147" s="26">
        <f t="shared" si="20"/>
        <v>0</v>
      </c>
      <c r="BC147" s="26">
        <f t="shared" si="20"/>
        <v>0</v>
      </c>
      <c r="BD147" s="26">
        <f t="shared" si="20"/>
        <v>0</v>
      </c>
      <c r="BE147" s="26">
        <f t="shared" si="20"/>
        <v>0</v>
      </c>
      <c r="BF147" s="26">
        <f t="shared" si="20"/>
        <v>602.2241049144166</v>
      </c>
      <c r="BG147" s="26">
        <f t="shared" si="20"/>
        <v>54.60761043048849</v>
      </c>
      <c r="BH147" s="26">
        <f t="shared" si="20"/>
        <v>0.004887836</v>
      </c>
      <c r="BI147" s="26">
        <f t="shared" si="20"/>
        <v>0</v>
      </c>
      <c r="BJ147" s="26">
        <f t="shared" si="20"/>
        <v>488.4850314081121</v>
      </c>
      <c r="BK147" s="26">
        <f t="shared" si="20"/>
        <v>3877.346537921806</v>
      </c>
    </row>
    <row r="148" spans="3:63" ht="15" customHeight="1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</row>
    <row r="149" spans="1:63" s="25" customFormat="1" ht="14.25">
      <c r="A149" s="20" t="s">
        <v>38</v>
      </c>
      <c r="B149" s="10" t="s">
        <v>39</v>
      </c>
      <c r="C149" s="3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4"/>
    </row>
    <row r="150" spans="1:63" s="25" customFormat="1" ht="14.25">
      <c r="A150" s="20" t="s">
        <v>7</v>
      </c>
      <c r="B150" s="14" t="s">
        <v>40</v>
      </c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4"/>
    </row>
    <row r="151" spans="1:63" s="25" customFormat="1" ht="14.25">
      <c r="A151" s="20"/>
      <c r="B151" s="7" t="s">
        <v>221</v>
      </c>
      <c r="C151" s="21">
        <v>0</v>
      </c>
      <c r="D151" s="22">
        <v>0.9045202061300046</v>
      </c>
      <c r="E151" s="22">
        <v>0</v>
      </c>
      <c r="F151" s="22">
        <v>0</v>
      </c>
      <c r="G151" s="23">
        <v>0</v>
      </c>
      <c r="H151" s="21">
        <v>529.8181999999999</v>
      </c>
      <c r="I151" s="22">
        <v>2115.9004905764277</v>
      </c>
      <c r="J151" s="22">
        <v>6.9171</v>
      </c>
      <c r="K151" s="22">
        <v>0</v>
      </c>
      <c r="L151" s="23">
        <v>2509.8181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265.5484</v>
      </c>
      <c r="S151" s="22">
        <v>86.9682</v>
      </c>
      <c r="T151" s="22">
        <v>0.0055</v>
      </c>
      <c r="U151" s="22">
        <v>0</v>
      </c>
      <c r="V151" s="23">
        <v>527.4829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>SUM(C151:BJ151)</f>
        <v>6043.363410782557</v>
      </c>
    </row>
    <row r="152" spans="1:63" s="30" customFormat="1" ht="14.25">
      <c r="A152" s="20"/>
      <c r="B152" s="8" t="s">
        <v>9</v>
      </c>
      <c r="C152" s="26">
        <f>SUM(C151)</f>
        <v>0</v>
      </c>
      <c r="D152" s="26">
        <f aca="true" t="shared" si="21" ref="D152:BJ152">SUM(D151)</f>
        <v>0.9045202061300046</v>
      </c>
      <c r="E152" s="26">
        <f t="shared" si="21"/>
        <v>0</v>
      </c>
      <c r="F152" s="26">
        <f t="shared" si="21"/>
        <v>0</v>
      </c>
      <c r="G152" s="26">
        <f t="shared" si="21"/>
        <v>0</v>
      </c>
      <c r="H152" s="26">
        <f t="shared" si="21"/>
        <v>529.8181999999999</v>
      </c>
      <c r="I152" s="26">
        <f t="shared" si="21"/>
        <v>2115.9004905764277</v>
      </c>
      <c r="J152" s="26">
        <f t="shared" si="21"/>
        <v>6.9171</v>
      </c>
      <c r="K152" s="26">
        <f t="shared" si="21"/>
        <v>0</v>
      </c>
      <c r="L152" s="26">
        <f t="shared" si="21"/>
        <v>2509.8181</v>
      </c>
      <c r="M152" s="26">
        <f t="shared" si="21"/>
        <v>0</v>
      </c>
      <c r="N152" s="26">
        <f t="shared" si="21"/>
        <v>0</v>
      </c>
      <c r="O152" s="26">
        <f t="shared" si="21"/>
        <v>0</v>
      </c>
      <c r="P152" s="26">
        <f t="shared" si="21"/>
        <v>0</v>
      </c>
      <c r="Q152" s="26">
        <f t="shared" si="21"/>
        <v>0</v>
      </c>
      <c r="R152" s="26">
        <f t="shared" si="21"/>
        <v>265.5484</v>
      </c>
      <c r="S152" s="26">
        <f t="shared" si="21"/>
        <v>86.9682</v>
      </c>
      <c r="T152" s="26">
        <f t="shared" si="21"/>
        <v>0.0055</v>
      </c>
      <c r="U152" s="26">
        <f t="shared" si="21"/>
        <v>0</v>
      </c>
      <c r="V152" s="26">
        <f t="shared" si="21"/>
        <v>527.4829</v>
      </c>
      <c r="W152" s="26">
        <f t="shared" si="21"/>
        <v>0</v>
      </c>
      <c r="X152" s="26">
        <f t="shared" si="21"/>
        <v>0</v>
      </c>
      <c r="Y152" s="26">
        <f t="shared" si="21"/>
        <v>0</v>
      </c>
      <c r="Z152" s="26">
        <f t="shared" si="21"/>
        <v>0</v>
      </c>
      <c r="AA152" s="26">
        <f t="shared" si="21"/>
        <v>0</v>
      </c>
      <c r="AB152" s="26">
        <f t="shared" si="21"/>
        <v>0</v>
      </c>
      <c r="AC152" s="26">
        <f t="shared" si="21"/>
        <v>0</v>
      </c>
      <c r="AD152" s="26">
        <f t="shared" si="21"/>
        <v>0</v>
      </c>
      <c r="AE152" s="26">
        <f t="shared" si="21"/>
        <v>0</v>
      </c>
      <c r="AF152" s="26">
        <f t="shared" si="21"/>
        <v>0</v>
      </c>
      <c r="AG152" s="26">
        <f t="shared" si="21"/>
        <v>0</v>
      </c>
      <c r="AH152" s="26">
        <f t="shared" si="21"/>
        <v>0</v>
      </c>
      <c r="AI152" s="26">
        <f t="shared" si="21"/>
        <v>0</v>
      </c>
      <c r="AJ152" s="26">
        <f t="shared" si="21"/>
        <v>0</v>
      </c>
      <c r="AK152" s="26">
        <f t="shared" si="21"/>
        <v>0</v>
      </c>
      <c r="AL152" s="26">
        <f t="shared" si="21"/>
        <v>0</v>
      </c>
      <c r="AM152" s="26">
        <f t="shared" si="21"/>
        <v>0</v>
      </c>
      <c r="AN152" s="26">
        <f t="shared" si="21"/>
        <v>0</v>
      </c>
      <c r="AO152" s="26">
        <f t="shared" si="21"/>
        <v>0</v>
      </c>
      <c r="AP152" s="26">
        <f t="shared" si="21"/>
        <v>0</v>
      </c>
      <c r="AQ152" s="26">
        <f t="shared" si="21"/>
        <v>0</v>
      </c>
      <c r="AR152" s="26">
        <f t="shared" si="21"/>
        <v>0</v>
      </c>
      <c r="AS152" s="26">
        <f t="shared" si="21"/>
        <v>0</v>
      </c>
      <c r="AT152" s="26">
        <f t="shared" si="21"/>
        <v>0</v>
      </c>
      <c r="AU152" s="26">
        <f t="shared" si="21"/>
        <v>0</v>
      </c>
      <c r="AV152" s="26">
        <f t="shared" si="21"/>
        <v>0</v>
      </c>
      <c r="AW152" s="26">
        <f t="shared" si="21"/>
        <v>0</v>
      </c>
      <c r="AX152" s="26">
        <f t="shared" si="21"/>
        <v>0</v>
      </c>
      <c r="AY152" s="26">
        <f t="shared" si="21"/>
        <v>0</v>
      </c>
      <c r="AZ152" s="26">
        <f t="shared" si="21"/>
        <v>0</v>
      </c>
      <c r="BA152" s="26">
        <f t="shared" si="21"/>
        <v>0</v>
      </c>
      <c r="BB152" s="26">
        <f t="shared" si="21"/>
        <v>0</v>
      </c>
      <c r="BC152" s="26">
        <f t="shared" si="21"/>
        <v>0</v>
      </c>
      <c r="BD152" s="26">
        <f t="shared" si="21"/>
        <v>0</v>
      </c>
      <c r="BE152" s="26">
        <f t="shared" si="21"/>
        <v>0</v>
      </c>
      <c r="BF152" s="26">
        <f t="shared" si="21"/>
        <v>0</v>
      </c>
      <c r="BG152" s="26">
        <f t="shared" si="21"/>
        <v>0</v>
      </c>
      <c r="BH152" s="26">
        <f t="shared" si="21"/>
        <v>0</v>
      </c>
      <c r="BI152" s="26">
        <f t="shared" si="21"/>
        <v>0</v>
      </c>
      <c r="BJ152" s="26">
        <f t="shared" si="21"/>
        <v>0</v>
      </c>
      <c r="BK152" s="29">
        <f>SUM(BK151)</f>
        <v>6043.363410782557</v>
      </c>
    </row>
    <row r="153" spans="1:63" s="25" customFormat="1" ht="14.25">
      <c r="A153" s="20" t="s">
        <v>10</v>
      </c>
      <c r="B153" s="5" t="s">
        <v>41</v>
      </c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4"/>
    </row>
    <row r="154" spans="1:63" s="25" customFormat="1" ht="14.25">
      <c r="A154" s="20"/>
      <c r="B154" s="7" t="s">
        <v>222</v>
      </c>
      <c r="C154" s="21">
        <v>0</v>
      </c>
      <c r="D154" s="22">
        <v>4.745393097270968</v>
      </c>
      <c r="E154" s="22">
        <v>0</v>
      </c>
      <c r="F154" s="22">
        <v>0</v>
      </c>
      <c r="G154" s="23">
        <v>0</v>
      </c>
      <c r="H154" s="21">
        <v>0.6158999999999999</v>
      </c>
      <c r="I154" s="22">
        <v>34.00260560392196</v>
      </c>
      <c r="J154" s="22">
        <v>0</v>
      </c>
      <c r="K154" s="22">
        <v>0</v>
      </c>
      <c r="L154" s="23">
        <v>0.9463999999999999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0.2101</v>
      </c>
      <c r="S154" s="22">
        <v>24.5444</v>
      </c>
      <c r="T154" s="22">
        <v>0</v>
      </c>
      <c r="U154" s="22">
        <v>0</v>
      </c>
      <c r="V154" s="23">
        <v>0.1356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aca="true" t="shared" si="22" ref="BK154:BK175">SUM(C154:BJ154)</f>
        <v>65.20039870119291</v>
      </c>
    </row>
    <row r="155" spans="1:63" s="25" customFormat="1" ht="14.25">
      <c r="A155" s="20"/>
      <c r="B155" s="7" t="s">
        <v>223</v>
      </c>
      <c r="C155" s="21">
        <v>0</v>
      </c>
      <c r="D155" s="22">
        <v>12.499668210796768</v>
      </c>
      <c r="E155" s="22">
        <v>0</v>
      </c>
      <c r="F155" s="22">
        <v>0</v>
      </c>
      <c r="G155" s="23">
        <v>0</v>
      </c>
      <c r="H155" s="21">
        <v>2.5309</v>
      </c>
      <c r="I155" s="22">
        <v>159.48775765076513</v>
      </c>
      <c r="J155" s="22">
        <v>0</v>
      </c>
      <c r="K155" s="22">
        <v>0</v>
      </c>
      <c r="L155" s="23">
        <v>1.1243999999999998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1.4936999999999998</v>
      </c>
      <c r="S155" s="22">
        <v>0.023799999999999998</v>
      </c>
      <c r="T155" s="22">
        <v>0</v>
      </c>
      <c r="U155" s="22">
        <v>0</v>
      </c>
      <c r="V155" s="23">
        <v>0.2272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>SUM(C155:BJ155)</f>
        <v>177.3874258615619</v>
      </c>
    </row>
    <row r="156" spans="1:63" s="25" customFormat="1" ht="14.25">
      <c r="A156" s="20"/>
      <c r="B156" s="7" t="s">
        <v>224</v>
      </c>
      <c r="C156" s="21">
        <v>0</v>
      </c>
      <c r="D156" s="22">
        <v>2.6671716066048394</v>
      </c>
      <c r="E156" s="22">
        <v>0</v>
      </c>
      <c r="F156" s="22">
        <v>0</v>
      </c>
      <c r="G156" s="23">
        <v>0</v>
      </c>
      <c r="H156" s="21">
        <v>2.0129</v>
      </c>
      <c r="I156" s="22">
        <v>11.292532445290323</v>
      </c>
      <c r="J156" s="22">
        <v>0</v>
      </c>
      <c r="K156" s="22">
        <v>0</v>
      </c>
      <c r="L156" s="23">
        <v>4.62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0.8474999999999999</v>
      </c>
      <c r="S156" s="22">
        <v>0.0895</v>
      </c>
      <c r="T156" s="22">
        <v>0</v>
      </c>
      <c r="U156" s="22">
        <v>0</v>
      </c>
      <c r="V156" s="23">
        <v>0.6487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>SUM(C156:BJ156)</f>
        <v>22.178304051895164</v>
      </c>
    </row>
    <row r="157" spans="1:63" s="25" customFormat="1" ht="14.25">
      <c r="A157" s="20"/>
      <c r="B157" s="7" t="s">
        <v>216</v>
      </c>
      <c r="C157" s="21">
        <v>0</v>
      </c>
      <c r="D157" s="22">
        <v>0.4709797663854532</v>
      </c>
      <c r="E157" s="22">
        <v>0</v>
      </c>
      <c r="F157" s="22">
        <v>0</v>
      </c>
      <c r="G157" s="23">
        <v>0</v>
      </c>
      <c r="H157" s="21">
        <v>0.8011</v>
      </c>
      <c r="I157" s="22">
        <v>0.12169809084551503</v>
      </c>
      <c r="J157" s="22">
        <v>0.0045</v>
      </c>
      <c r="K157" s="22">
        <v>0</v>
      </c>
      <c r="L157" s="23">
        <v>0.9644999999999999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0.4405</v>
      </c>
      <c r="S157" s="22">
        <v>0.0027</v>
      </c>
      <c r="T157" s="22">
        <v>0</v>
      </c>
      <c r="U157" s="22">
        <v>0</v>
      </c>
      <c r="V157" s="23">
        <v>0.1555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2.9614778572309683</v>
      </c>
    </row>
    <row r="158" spans="1:63" s="25" customFormat="1" ht="14.25">
      <c r="A158" s="20"/>
      <c r="B158" s="7" t="s">
        <v>201</v>
      </c>
      <c r="C158" s="21">
        <v>0</v>
      </c>
      <c r="D158" s="22">
        <v>4.077386486541509</v>
      </c>
      <c r="E158" s="22">
        <v>0</v>
      </c>
      <c r="F158" s="22">
        <v>0</v>
      </c>
      <c r="G158" s="23">
        <v>0</v>
      </c>
      <c r="H158" s="21">
        <v>3.3699999999999997</v>
      </c>
      <c r="I158" s="22">
        <v>12.218442454068182</v>
      </c>
      <c r="J158" s="22">
        <v>0</v>
      </c>
      <c r="K158" s="22">
        <v>0</v>
      </c>
      <c r="L158" s="23">
        <v>13.6889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1.4491</v>
      </c>
      <c r="S158" s="22">
        <v>0</v>
      </c>
      <c r="T158" s="22">
        <v>0</v>
      </c>
      <c r="U158" s="22">
        <v>0</v>
      </c>
      <c r="V158" s="23">
        <v>2.0246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36.82842894060969</v>
      </c>
    </row>
    <row r="159" spans="1:63" s="25" customFormat="1" ht="14.25">
      <c r="A159" s="20"/>
      <c r="B159" s="7" t="s">
        <v>225</v>
      </c>
      <c r="C159" s="21">
        <v>0</v>
      </c>
      <c r="D159" s="22">
        <v>0.7301027466464516</v>
      </c>
      <c r="E159" s="22">
        <v>0</v>
      </c>
      <c r="F159" s="22">
        <v>0</v>
      </c>
      <c r="G159" s="23">
        <v>0</v>
      </c>
      <c r="H159" s="21">
        <v>3.7510999999999997</v>
      </c>
      <c r="I159" s="22">
        <v>1.4709102176025806</v>
      </c>
      <c r="J159" s="22">
        <v>0</v>
      </c>
      <c r="K159" s="22">
        <v>0</v>
      </c>
      <c r="L159" s="23">
        <v>5.3414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1.3548999999999998</v>
      </c>
      <c r="S159" s="22">
        <v>0</v>
      </c>
      <c r="T159" s="22">
        <v>0</v>
      </c>
      <c r="U159" s="22">
        <v>0</v>
      </c>
      <c r="V159" s="23">
        <v>1.4535000000000002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>SUM(C159:BJ159)</f>
        <v>14.101912964249033</v>
      </c>
    </row>
    <row r="160" spans="1:63" s="25" customFormat="1" ht="14.25">
      <c r="A160" s="20"/>
      <c r="B160" s="7" t="s">
        <v>226</v>
      </c>
      <c r="C160" s="21">
        <v>0</v>
      </c>
      <c r="D160" s="22">
        <v>60.98290030781304</v>
      </c>
      <c r="E160" s="22">
        <v>0</v>
      </c>
      <c r="F160" s="22">
        <v>0</v>
      </c>
      <c r="G160" s="23">
        <v>0</v>
      </c>
      <c r="H160" s="21">
        <v>79.962</v>
      </c>
      <c r="I160" s="22">
        <v>8365.806978087832</v>
      </c>
      <c r="J160" s="22">
        <v>0</v>
      </c>
      <c r="K160" s="22">
        <v>0</v>
      </c>
      <c r="L160" s="23">
        <v>292.98800000000006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52.3742</v>
      </c>
      <c r="S160" s="22">
        <v>10.775500000000001</v>
      </c>
      <c r="T160" s="22">
        <v>0</v>
      </c>
      <c r="U160" s="22">
        <v>0</v>
      </c>
      <c r="V160" s="23">
        <v>79.54110000000001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>SUM(C160:BJ160)</f>
        <v>8942.430678395645</v>
      </c>
    </row>
    <row r="161" spans="1:63" s="25" customFormat="1" ht="14.25">
      <c r="A161" s="20"/>
      <c r="B161" s="7" t="s">
        <v>49</v>
      </c>
      <c r="C161" s="21">
        <v>0</v>
      </c>
      <c r="D161" s="22">
        <v>0.5247823001697164</v>
      </c>
      <c r="E161" s="22">
        <v>0</v>
      </c>
      <c r="F161" s="22">
        <v>0</v>
      </c>
      <c r="G161" s="23">
        <v>0</v>
      </c>
      <c r="H161" s="21">
        <v>422.56899999999996</v>
      </c>
      <c r="I161" s="22">
        <v>12851.517387161291</v>
      </c>
      <c r="J161" s="22">
        <v>20.3191</v>
      </c>
      <c r="K161" s="22">
        <v>0</v>
      </c>
      <c r="L161" s="23">
        <v>1118.4246999999998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190.97740000000002</v>
      </c>
      <c r="S161" s="22">
        <v>111.5057</v>
      </c>
      <c r="T161" s="22">
        <v>0</v>
      </c>
      <c r="U161" s="22">
        <v>0</v>
      </c>
      <c r="V161" s="23">
        <v>274.782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>SUM(C161:BJ161)</f>
        <v>14990.62006946146</v>
      </c>
    </row>
    <row r="162" spans="1:63" s="25" customFormat="1" ht="14.25">
      <c r="A162" s="20"/>
      <c r="B162" s="7" t="s">
        <v>227</v>
      </c>
      <c r="C162" s="21">
        <v>0</v>
      </c>
      <c r="D162" s="22">
        <v>0.8673125943156602</v>
      </c>
      <c r="E162" s="22">
        <v>0</v>
      </c>
      <c r="F162" s="22">
        <v>0</v>
      </c>
      <c r="G162" s="23">
        <v>0</v>
      </c>
      <c r="H162" s="21">
        <v>4.3298</v>
      </c>
      <c r="I162" s="22">
        <v>47.68858396776175</v>
      </c>
      <c r="J162" s="22">
        <v>0</v>
      </c>
      <c r="K162" s="22">
        <v>0</v>
      </c>
      <c r="L162" s="23">
        <v>10.244000000000003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1.7202999999999997</v>
      </c>
      <c r="S162" s="22">
        <v>0.2895</v>
      </c>
      <c r="T162" s="22">
        <v>0</v>
      </c>
      <c r="U162" s="22">
        <v>0</v>
      </c>
      <c r="V162" s="23">
        <v>2.5939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0</v>
      </c>
      <c r="AW162" s="22">
        <v>0</v>
      </c>
      <c r="AX162" s="22">
        <v>0</v>
      </c>
      <c r="AY162" s="22">
        <v>0</v>
      </c>
      <c r="AZ162" s="23">
        <v>0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0</v>
      </c>
      <c r="BG162" s="22">
        <v>0</v>
      </c>
      <c r="BH162" s="22">
        <v>0</v>
      </c>
      <c r="BI162" s="22">
        <v>0</v>
      </c>
      <c r="BJ162" s="23">
        <v>0</v>
      </c>
      <c r="BK162" s="24">
        <f t="shared" si="22"/>
        <v>67.73339656207742</v>
      </c>
    </row>
    <row r="163" spans="1:63" s="25" customFormat="1" ht="14.25">
      <c r="A163" s="20"/>
      <c r="B163" s="7" t="s">
        <v>228</v>
      </c>
      <c r="C163" s="21">
        <v>0</v>
      </c>
      <c r="D163" s="22">
        <v>1.139311217741936</v>
      </c>
      <c r="E163" s="22">
        <v>0</v>
      </c>
      <c r="F163" s="22">
        <v>0</v>
      </c>
      <c r="G163" s="23">
        <v>0</v>
      </c>
      <c r="H163" s="21">
        <v>5.853600000000001</v>
      </c>
      <c r="I163" s="22">
        <v>1.1428935471900035</v>
      </c>
      <c r="J163" s="22">
        <v>0</v>
      </c>
      <c r="K163" s="22">
        <v>0</v>
      </c>
      <c r="L163" s="23">
        <v>14.5138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2.0289999999999995</v>
      </c>
      <c r="S163" s="22">
        <v>0.09540000000000001</v>
      </c>
      <c r="T163" s="22">
        <v>0</v>
      </c>
      <c r="U163" s="22">
        <v>0</v>
      </c>
      <c r="V163" s="23">
        <v>0.9598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0</v>
      </c>
      <c r="AW163" s="22">
        <v>0</v>
      </c>
      <c r="AX163" s="22">
        <v>0</v>
      </c>
      <c r="AY163" s="22">
        <v>0</v>
      </c>
      <c r="AZ163" s="23">
        <v>0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0</v>
      </c>
      <c r="BG163" s="22">
        <v>0</v>
      </c>
      <c r="BH163" s="22">
        <v>0</v>
      </c>
      <c r="BI163" s="22">
        <v>0</v>
      </c>
      <c r="BJ163" s="23">
        <v>0</v>
      </c>
      <c r="BK163" s="24">
        <f t="shared" si="22"/>
        <v>25.733804764931943</v>
      </c>
    </row>
    <row r="164" spans="1:63" s="25" customFormat="1" ht="14.25">
      <c r="A164" s="20"/>
      <c r="B164" s="7" t="s">
        <v>229</v>
      </c>
      <c r="C164" s="21">
        <v>0</v>
      </c>
      <c r="D164" s="22">
        <v>17.495203444149645</v>
      </c>
      <c r="E164" s="22">
        <v>0</v>
      </c>
      <c r="F164" s="22">
        <v>0</v>
      </c>
      <c r="G164" s="23">
        <v>0</v>
      </c>
      <c r="H164" s="21">
        <v>95.96789999999999</v>
      </c>
      <c r="I164" s="22">
        <v>1164.1896832694372</v>
      </c>
      <c r="J164" s="22">
        <v>0.0058</v>
      </c>
      <c r="K164" s="22">
        <v>0</v>
      </c>
      <c r="L164" s="23">
        <v>473.4705000000001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51.5968</v>
      </c>
      <c r="S164" s="22">
        <v>7.1686</v>
      </c>
      <c r="T164" s="22">
        <v>0</v>
      </c>
      <c r="U164" s="22">
        <v>0</v>
      </c>
      <c r="V164" s="23">
        <v>59.38659999999999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0</v>
      </c>
      <c r="AW164" s="22">
        <v>0</v>
      </c>
      <c r="AX164" s="22">
        <v>0</v>
      </c>
      <c r="AY164" s="22">
        <v>0</v>
      </c>
      <c r="AZ164" s="23">
        <v>0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0</v>
      </c>
      <c r="BG164" s="22">
        <v>0</v>
      </c>
      <c r="BH164" s="22">
        <v>0</v>
      </c>
      <c r="BI164" s="22">
        <v>0</v>
      </c>
      <c r="BJ164" s="23">
        <v>0</v>
      </c>
      <c r="BK164" s="24">
        <f t="shared" si="22"/>
        <v>1869.281086713587</v>
      </c>
    </row>
    <row r="165" spans="1:63" s="25" customFormat="1" ht="14.25">
      <c r="A165" s="20"/>
      <c r="B165" s="7" t="s">
        <v>230</v>
      </c>
      <c r="C165" s="21">
        <v>0</v>
      </c>
      <c r="D165" s="22">
        <v>0.5657469217378307</v>
      </c>
      <c r="E165" s="22">
        <v>0</v>
      </c>
      <c r="F165" s="22">
        <v>0</v>
      </c>
      <c r="G165" s="23">
        <v>0</v>
      </c>
      <c r="H165" s="21">
        <v>140.29630000000003</v>
      </c>
      <c r="I165" s="22">
        <v>696.9674408034239</v>
      </c>
      <c r="J165" s="22">
        <v>0.0147</v>
      </c>
      <c r="K165" s="22">
        <v>0</v>
      </c>
      <c r="L165" s="23">
        <v>1821.4591999999998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72.704</v>
      </c>
      <c r="S165" s="22">
        <v>46.4994</v>
      </c>
      <c r="T165" s="22">
        <v>0</v>
      </c>
      <c r="U165" s="22">
        <v>0</v>
      </c>
      <c r="V165" s="23">
        <v>388.1918999999999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0</v>
      </c>
      <c r="AW165" s="22">
        <v>0</v>
      </c>
      <c r="AX165" s="22">
        <v>0</v>
      </c>
      <c r="AY165" s="22">
        <v>0</v>
      </c>
      <c r="AZ165" s="23">
        <v>0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0</v>
      </c>
      <c r="BG165" s="22">
        <v>0</v>
      </c>
      <c r="BH165" s="22">
        <v>0</v>
      </c>
      <c r="BI165" s="22">
        <v>0</v>
      </c>
      <c r="BJ165" s="23">
        <v>0</v>
      </c>
      <c r="BK165" s="24">
        <f t="shared" si="22"/>
        <v>3166.6986877251616</v>
      </c>
    </row>
    <row r="166" spans="1:63" s="25" customFormat="1" ht="14.25">
      <c r="A166" s="20"/>
      <c r="B166" s="7" t="s">
        <v>231</v>
      </c>
      <c r="C166" s="21">
        <v>0</v>
      </c>
      <c r="D166" s="22">
        <v>30.740168478821417</v>
      </c>
      <c r="E166" s="22">
        <v>0</v>
      </c>
      <c r="F166" s="22">
        <v>0</v>
      </c>
      <c r="G166" s="23">
        <v>0</v>
      </c>
      <c r="H166" s="21">
        <v>267.9982</v>
      </c>
      <c r="I166" s="22">
        <v>1465.6593559981573</v>
      </c>
      <c r="J166" s="22">
        <v>0</v>
      </c>
      <c r="K166" s="22">
        <v>0</v>
      </c>
      <c r="L166" s="23">
        <v>1485.4736000000003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156.9855</v>
      </c>
      <c r="S166" s="22">
        <v>98.92120000000001</v>
      </c>
      <c r="T166" s="22">
        <v>0</v>
      </c>
      <c r="U166" s="22">
        <v>0</v>
      </c>
      <c r="V166" s="23">
        <v>250.63920000000002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0</v>
      </c>
      <c r="AW166" s="22">
        <v>0</v>
      </c>
      <c r="AX166" s="22">
        <v>0</v>
      </c>
      <c r="AY166" s="22">
        <v>0</v>
      </c>
      <c r="AZ166" s="23">
        <v>0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0</v>
      </c>
      <c r="BG166" s="22">
        <v>0</v>
      </c>
      <c r="BH166" s="22">
        <v>0</v>
      </c>
      <c r="BI166" s="22">
        <v>0</v>
      </c>
      <c r="BJ166" s="23">
        <v>0</v>
      </c>
      <c r="BK166" s="24">
        <f t="shared" si="22"/>
        <v>3756.417224476979</v>
      </c>
    </row>
    <row r="167" spans="1:63" s="25" customFormat="1" ht="14.25">
      <c r="A167" s="20"/>
      <c r="B167" s="7" t="s">
        <v>232</v>
      </c>
      <c r="C167" s="21">
        <v>0</v>
      </c>
      <c r="D167" s="22">
        <v>0.3892061052123157</v>
      </c>
      <c r="E167" s="22">
        <v>0</v>
      </c>
      <c r="F167" s="22">
        <v>0</v>
      </c>
      <c r="G167" s="23">
        <v>0</v>
      </c>
      <c r="H167" s="21">
        <v>19.398099999999996</v>
      </c>
      <c r="I167" s="22">
        <v>165.80281705538135</v>
      </c>
      <c r="J167" s="22">
        <v>0.001</v>
      </c>
      <c r="K167" s="22">
        <v>0</v>
      </c>
      <c r="L167" s="23">
        <v>77.8099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9.1598</v>
      </c>
      <c r="S167" s="22">
        <v>1.5738000000000003</v>
      </c>
      <c r="T167" s="22">
        <v>0</v>
      </c>
      <c r="U167" s="22">
        <v>0</v>
      </c>
      <c r="V167" s="23">
        <v>11.089700000000002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0</v>
      </c>
      <c r="AW167" s="22">
        <v>0</v>
      </c>
      <c r="AX167" s="22">
        <v>0</v>
      </c>
      <c r="AY167" s="22">
        <v>0</v>
      </c>
      <c r="AZ167" s="23">
        <v>0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0</v>
      </c>
      <c r="BG167" s="22">
        <v>0</v>
      </c>
      <c r="BH167" s="22">
        <v>0</v>
      </c>
      <c r="BI167" s="22">
        <v>0</v>
      </c>
      <c r="BJ167" s="23">
        <v>0</v>
      </c>
      <c r="BK167" s="24">
        <f t="shared" si="22"/>
        <v>285.2243231605937</v>
      </c>
    </row>
    <row r="168" spans="1:63" s="25" customFormat="1" ht="14.25">
      <c r="A168" s="20"/>
      <c r="B168" s="7" t="s">
        <v>202</v>
      </c>
      <c r="C168" s="21">
        <v>0</v>
      </c>
      <c r="D168" s="22">
        <v>24.21663870516355</v>
      </c>
      <c r="E168" s="22">
        <v>0</v>
      </c>
      <c r="F168" s="22">
        <v>0</v>
      </c>
      <c r="G168" s="23">
        <v>0</v>
      </c>
      <c r="H168" s="21">
        <v>13.820500000000001</v>
      </c>
      <c r="I168" s="22">
        <v>146.66720570224453</v>
      </c>
      <c r="J168" s="22">
        <v>0</v>
      </c>
      <c r="K168" s="22">
        <v>0</v>
      </c>
      <c r="L168" s="23">
        <v>205.89810000000006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5.3764</v>
      </c>
      <c r="S168" s="22">
        <v>0.1707</v>
      </c>
      <c r="T168" s="22">
        <v>0</v>
      </c>
      <c r="U168" s="22">
        <v>0</v>
      </c>
      <c r="V168" s="23">
        <v>11.085199999999999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0</v>
      </c>
      <c r="AW168" s="22">
        <v>0</v>
      </c>
      <c r="AX168" s="22">
        <v>0</v>
      </c>
      <c r="AY168" s="22">
        <v>0</v>
      </c>
      <c r="AZ168" s="23">
        <v>0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0</v>
      </c>
      <c r="BG168" s="22">
        <v>0</v>
      </c>
      <c r="BH168" s="22">
        <v>0</v>
      </c>
      <c r="BI168" s="22">
        <v>0</v>
      </c>
      <c r="BJ168" s="23">
        <v>0</v>
      </c>
      <c r="BK168" s="24">
        <f t="shared" si="22"/>
        <v>407.23474440740813</v>
      </c>
    </row>
    <row r="169" spans="1:63" s="25" customFormat="1" ht="14.25">
      <c r="A169" s="20"/>
      <c r="B169" s="7" t="s">
        <v>233</v>
      </c>
      <c r="C169" s="21">
        <v>0</v>
      </c>
      <c r="D169" s="22">
        <v>0.432118006516154</v>
      </c>
      <c r="E169" s="22">
        <v>0</v>
      </c>
      <c r="F169" s="22">
        <v>0</v>
      </c>
      <c r="G169" s="23">
        <v>0</v>
      </c>
      <c r="H169" s="21">
        <v>1.9082</v>
      </c>
      <c r="I169" s="22">
        <v>0.6442083953538479</v>
      </c>
      <c r="J169" s="22">
        <v>0</v>
      </c>
      <c r="K169" s="22">
        <v>0</v>
      </c>
      <c r="L169" s="23">
        <v>5.605700000000001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0.8715</v>
      </c>
      <c r="S169" s="22">
        <v>0.031</v>
      </c>
      <c r="T169" s="22">
        <v>0</v>
      </c>
      <c r="U169" s="22">
        <v>0</v>
      </c>
      <c r="V169" s="23">
        <v>0.6646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</v>
      </c>
      <c r="AM169" s="22">
        <v>0</v>
      </c>
      <c r="AN169" s="22">
        <v>0</v>
      </c>
      <c r="AO169" s="22">
        <v>0</v>
      </c>
      <c r="AP169" s="23">
        <v>0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0</v>
      </c>
      <c r="AW169" s="22">
        <v>0</v>
      </c>
      <c r="AX169" s="22">
        <v>0</v>
      </c>
      <c r="AY169" s="22">
        <v>0</v>
      </c>
      <c r="AZ169" s="23">
        <v>0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0</v>
      </c>
      <c r="BG169" s="22">
        <v>0</v>
      </c>
      <c r="BH169" s="22">
        <v>0</v>
      </c>
      <c r="BI169" s="22">
        <v>0</v>
      </c>
      <c r="BJ169" s="23">
        <v>0</v>
      </c>
      <c r="BK169" s="24">
        <f t="shared" si="22"/>
        <v>10.157326401870002</v>
      </c>
    </row>
    <row r="170" spans="1:63" s="25" customFormat="1" ht="14.25">
      <c r="A170" s="20"/>
      <c r="B170" s="7" t="s">
        <v>217</v>
      </c>
      <c r="C170" s="21">
        <v>0</v>
      </c>
      <c r="D170" s="22">
        <v>2.0498448443703223</v>
      </c>
      <c r="E170" s="22">
        <v>0</v>
      </c>
      <c r="F170" s="22">
        <v>0</v>
      </c>
      <c r="G170" s="23">
        <v>0</v>
      </c>
      <c r="H170" s="21">
        <v>0.034</v>
      </c>
      <c r="I170" s="22">
        <v>15.018792189065808</v>
      </c>
      <c r="J170" s="22">
        <v>0</v>
      </c>
      <c r="K170" s="22">
        <v>0</v>
      </c>
      <c r="L170" s="23">
        <v>0.1529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0.022899999999999997</v>
      </c>
      <c r="S170" s="22">
        <v>0</v>
      </c>
      <c r="T170" s="22">
        <v>0</v>
      </c>
      <c r="U170" s="22">
        <v>0</v>
      </c>
      <c r="V170" s="23">
        <v>0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0</v>
      </c>
      <c r="AW170" s="22">
        <v>0</v>
      </c>
      <c r="AX170" s="22">
        <v>0</v>
      </c>
      <c r="AY170" s="22">
        <v>0</v>
      </c>
      <c r="AZ170" s="23">
        <v>0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0</v>
      </c>
      <c r="BG170" s="22">
        <v>0</v>
      </c>
      <c r="BH170" s="22">
        <v>0</v>
      </c>
      <c r="BI170" s="22">
        <v>0</v>
      </c>
      <c r="BJ170" s="23">
        <v>0</v>
      </c>
      <c r="BK170" s="24">
        <f t="shared" si="22"/>
        <v>17.27843703343613</v>
      </c>
    </row>
    <row r="171" spans="1:63" s="25" customFormat="1" ht="14.25">
      <c r="A171" s="20"/>
      <c r="B171" s="7" t="s">
        <v>205</v>
      </c>
      <c r="C171" s="21">
        <v>0</v>
      </c>
      <c r="D171" s="22">
        <v>12.28491704345468</v>
      </c>
      <c r="E171" s="22">
        <v>0</v>
      </c>
      <c r="F171" s="22">
        <v>0</v>
      </c>
      <c r="G171" s="23">
        <v>0</v>
      </c>
      <c r="H171" s="21">
        <v>17.6954</v>
      </c>
      <c r="I171" s="22">
        <v>595.235744909689</v>
      </c>
      <c r="J171" s="22">
        <v>0</v>
      </c>
      <c r="K171" s="22">
        <v>0</v>
      </c>
      <c r="L171" s="23">
        <v>33.368500000000004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11.7324</v>
      </c>
      <c r="S171" s="22">
        <v>0.23909999999999998</v>
      </c>
      <c r="T171" s="22">
        <v>0</v>
      </c>
      <c r="U171" s="22">
        <v>0</v>
      </c>
      <c r="V171" s="23">
        <v>5.107400000000001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0</v>
      </c>
      <c r="AW171" s="22">
        <v>0</v>
      </c>
      <c r="AX171" s="22">
        <v>0</v>
      </c>
      <c r="AY171" s="22">
        <v>0</v>
      </c>
      <c r="AZ171" s="23">
        <v>0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0</v>
      </c>
      <c r="BG171" s="22">
        <v>0</v>
      </c>
      <c r="BH171" s="22">
        <v>0</v>
      </c>
      <c r="BI171" s="22">
        <v>0</v>
      </c>
      <c r="BJ171" s="23">
        <v>0</v>
      </c>
      <c r="BK171" s="24">
        <f t="shared" si="22"/>
        <v>675.6634619531436</v>
      </c>
    </row>
    <row r="172" spans="1:63" s="25" customFormat="1" ht="14.25">
      <c r="A172" s="20"/>
      <c r="B172" s="7" t="s">
        <v>209</v>
      </c>
      <c r="C172" s="21">
        <v>0</v>
      </c>
      <c r="D172" s="22">
        <v>0.4516271915874105</v>
      </c>
      <c r="E172" s="22">
        <v>0</v>
      </c>
      <c r="F172" s="22">
        <v>0</v>
      </c>
      <c r="G172" s="23">
        <v>0</v>
      </c>
      <c r="H172" s="21">
        <v>0.9838999999999999</v>
      </c>
      <c r="I172" s="22">
        <v>1172.0794639272233</v>
      </c>
      <c r="J172" s="22">
        <v>0.5159</v>
      </c>
      <c r="K172" s="22">
        <v>0</v>
      </c>
      <c r="L172" s="23">
        <v>130.8663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0.26230000000000003</v>
      </c>
      <c r="S172" s="22">
        <v>0.0524</v>
      </c>
      <c r="T172" s="22">
        <v>0</v>
      </c>
      <c r="U172" s="22">
        <v>0</v>
      </c>
      <c r="V172" s="23">
        <v>4.138999999999999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0</v>
      </c>
      <c r="AW172" s="22">
        <v>0</v>
      </c>
      <c r="AX172" s="22">
        <v>0</v>
      </c>
      <c r="AY172" s="22">
        <v>0</v>
      </c>
      <c r="AZ172" s="23">
        <v>0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0</v>
      </c>
      <c r="BG172" s="22">
        <v>0</v>
      </c>
      <c r="BH172" s="22">
        <v>0</v>
      </c>
      <c r="BI172" s="22">
        <v>0</v>
      </c>
      <c r="BJ172" s="23">
        <v>0</v>
      </c>
      <c r="BK172" s="24">
        <f t="shared" si="22"/>
        <v>1309.3508911188108</v>
      </c>
    </row>
    <row r="173" spans="1:63" s="25" customFormat="1" ht="14.25">
      <c r="A173" s="20"/>
      <c r="B173" s="7" t="s">
        <v>218</v>
      </c>
      <c r="C173" s="21">
        <v>0</v>
      </c>
      <c r="D173" s="22">
        <v>123.65630903412027</v>
      </c>
      <c r="E173" s="22">
        <v>0</v>
      </c>
      <c r="F173" s="22">
        <v>0</v>
      </c>
      <c r="G173" s="23">
        <v>0</v>
      </c>
      <c r="H173" s="21">
        <v>0.1784</v>
      </c>
      <c r="I173" s="22">
        <v>769.0651407665072</v>
      </c>
      <c r="J173" s="22">
        <v>25.9892</v>
      </c>
      <c r="K173" s="22">
        <v>0</v>
      </c>
      <c r="L173" s="23">
        <v>112.31620000000001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0.14609999999999998</v>
      </c>
      <c r="S173" s="22">
        <v>15.6555</v>
      </c>
      <c r="T173" s="22">
        <v>0</v>
      </c>
      <c r="U173" s="22">
        <v>0</v>
      </c>
      <c r="V173" s="23">
        <v>6.1259999999999994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0</v>
      </c>
      <c r="AW173" s="22">
        <v>0</v>
      </c>
      <c r="AX173" s="22">
        <v>0</v>
      </c>
      <c r="AY173" s="22">
        <v>0</v>
      </c>
      <c r="AZ173" s="23">
        <v>0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0</v>
      </c>
      <c r="BG173" s="22">
        <v>0</v>
      </c>
      <c r="BH173" s="22">
        <v>0</v>
      </c>
      <c r="BI173" s="22">
        <v>0</v>
      </c>
      <c r="BJ173" s="23">
        <v>0</v>
      </c>
      <c r="BK173" s="24">
        <f t="shared" si="22"/>
        <v>1053.1328498006274</v>
      </c>
    </row>
    <row r="174" spans="1:63" s="25" customFormat="1" ht="14.25">
      <c r="A174" s="20"/>
      <c r="B174" s="7" t="s">
        <v>214</v>
      </c>
      <c r="C174" s="21">
        <v>0</v>
      </c>
      <c r="D174" s="22">
        <v>0.5088554729651613</v>
      </c>
      <c r="E174" s="22">
        <v>0</v>
      </c>
      <c r="F174" s="22">
        <v>0</v>
      </c>
      <c r="G174" s="23">
        <v>0</v>
      </c>
      <c r="H174" s="21">
        <v>0.3277</v>
      </c>
      <c r="I174" s="22">
        <v>0.9586441242735482</v>
      </c>
      <c r="J174" s="22">
        <v>0</v>
      </c>
      <c r="K174" s="22">
        <v>0</v>
      </c>
      <c r="L174" s="23">
        <v>0.6063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0.1492</v>
      </c>
      <c r="S174" s="22">
        <v>0</v>
      </c>
      <c r="T174" s="22">
        <v>0</v>
      </c>
      <c r="U174" s="22">
        <v>0</v>
      </c>
      <c r="V174" s="23">
        <v>0.6112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0</v>
      </c>
      <c r="AW174" s="22">
        <v>0</v>
      </c>
      <c r="AX174" s="22">
        <v>0</v>
      </c>
      <c r="AY174" s="22">
        <v>0</v>
      </c>
      <c r="AZ174" s="23">
        <v>0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0</v>
      </c>
      <c r="BG174" s="22">
        <v>0</v>
      </c>
      <c r="BH174" s="22">
        <v>0</v>
      </c>
      <c r="BI174" s="22">
        <v>0</v>
      </c>
      <c r="BJ174" s="23">
        <v>0</v>
      </c>
      <c r="BK174" s="24">
        <f t="shared" si="22"/>
        <v>3.161899597238709</v>
      </c>
    </row>
    <row r="175" spans="1:63" s="25" customFormat="1" ht="14.25">
      <c r="A175" s="20"/>
      <c r="B175" s="7" t="s">
        <v>234</v>
      </c>
      <c r="C175" s="21">
        <v>0</v>
      </c>
      <c r="D175" s="22">
        <v>3.8163013604984006</v>
      </c>
      <c r="E175" s="22">
        <v>0</v>
      </c>
      <c r="F175" s="22">
        <v>0</v>
      </c>
      <c r="G175" s="23">
        <v>0</v>
      </c>
      <c r="H175" s="21">
        <v>10.591100000000003</v>
      </c>
      <c r="I175" s="22">
        <v>15.764918483261582</v>
      </c>
      <c r="J175" s="22">
        <v>0</v>
      </c>
      <c r="K175" s="22">
        <v>0</v>
      </c>
      <c r="L175" s="23">
        <v>11.673200000000001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5.7845</v>
      </c>
      <c r="S175" s="22">
        <v>0.045</v>
      </c>
      <c r="T175" s="22">
        <v>0</v>
      </c>
      <c r="U175" s="22">
        <v>0</v>
      </c>
      <c r="V175" s="23">
        <v>1.9349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0</v>
      </c>
      <c r="AW175" s="22">
        <v>0</v>
      </c>
      <c r="AX175" s="22">
        <v>0</v>
      </c>
      <c r="AY175" s="22">
        <v>0</v>
      </c>
      <c r="AZ175" s="23">
        <v>0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0</v>
      </c>
      <c r="BG175" s="22">
        <v>0</v>
      </c>
      <c r="BH175" s="22">
        <v>0</v>
      </c>
      <c r="BI175" s="22">
        <v>0</v>
      </c>
      <c r="BJ175" s="23">
        <v>0</v>
      </c>
      <c r="BK175" s="24">
        <f t="shared" si="22"/>
        <v>49.60991984375999</v>
      </c>
    </row>
    <row r="176" spans="1:63" s="30" customFormat="1" ht="14.25">
      <c r="A176" s="20"/>
      <c r="B176" s="8" t="s">
        <v>12</v>
      </c>
      <c r="C176" s="26">
        <f aca="true" t="shared" si="23" ref="C176:AH176">SUM(C154:C175)</f>
        <v>0</v>
      </c>
      <c r="D176" s="27">
        <f t="shared" si="23"/>
        <v>305.3119449428835</v>
      </c>
      <c r="E176" s="27">
        <f t="shared" si="23"/>
        <v>0</v>
      </c>
      <c r="F176" s="27">
        <f t="shared" si="23"/>
        <v>0</v>
      </c>
      <c r="G176" s="28">
        <f t="shared" si="23"/>
        <v>0</v>
      </c>
      <c r="H176" s="26">
        <f t="shared" si="23"/>
        <v>1094.9960000000003</v>
      </c>
      <c r="I176" s="27">
        <f t="shared" si="23"/>
        <v>27692.803204850585</v>
      </c>
      <c r="J176" s="27">
        <f t="shared" si="23"/>
        <v>46.8502</v>
      </c>
      <c r="K176" s="27">
        <f t="shared" si="23"/>
        <v>0</v>
      </c>
      <c r="L176" s="28">
        <f t="shared" si="23"/>
        <v>5821.556500000001</v>
      </c>
      <c r="M176" s="26">
        <f t="shared" si="23"/>
        <v>0</v>
      </c>
      <c r="N176" s="27">
        <f t="shared" si="23"/>
        <v>0</v>
      </c>
      <c r="O176" s="27">
        <f t="shared" si="23"/>
        <v>0</v>
      </c>
      <c r="P176" s="27">
        <f t="shared" si="23"/>
        <v>0</v>
      </c>
      <c r="Q176" s="28">
        <f t="shared" si="23"/>
        <v>0</v>
      </c>
      <c r="R176" s="26">
        <f t="shared" si="23"/>
        <v>567.6881</v>
      </c>
      <c r="S176" s="27">
        <f t="shared" si="23"/>
        <v>317.68320000000006</v>
      </c>
      <c r="T176" s="27">
        <f t="shared" si="23"/>
        <v>0</v>
      </c>
      <c r="U176" s="27">
        <f t="shared" si="23"/>
        <v>0</v>
      </c>
      <c r="V176" s="28">
        <f t="shared" si="23"/>
        <v>1101.4976</v>
      </c>
      <c r="W176" s="26">
        <f t="shared" si="23"/>
        <v>0</v>
      </c>
      <c r="X176" s="27">
        <f t="shared" si="23"/>
        <v>0</v>
      </c>
      <c r="Y176" s="27">
        <f t="shared" si="23"/>
        <v>0</v>
      </c>
      <c r="Z176" s="27">
        <f t="shared" si="23"/>
        <v>0</v>
      </c>
      <c r="AA176" s="28">
        <f t="shared" si="23"/>
        <v>0</v>
      </c>
      <c r="AB176" s="26">
        <f t="shared" si="23"/>
        <v>0</v>
      </c>
      <c r="AC176" s="27">
        <f t="shared" si="23"/>
        <v>0</v>
      </c>
      <c r="AD176" s="27">
        <f t="shared" si="23"/>
        <v>0</v>
      </c>
      <c r="AE176" s="27">
        <f t="shared" si="23"/>
        <v>0</v>
      </c>
      <c r="AF176" s="28">
        <f t="shared" si="23"/>
        <v>0</v>
      </c>
      <c r="AG176" s="26">
        <f t="shared" si="23"/>
        <v>0</v>
      </c>
      <c r="AH176" s="27">
        <f t="shared" si="23"/>
        <v>0</v>
      </c>
      <c r="AI176" s="27">
        <f aca="true" t="shared" si="24" ref="AI176:BK176">SUM(AI154:AI175)</f>
        <v>0</v>
      </c>
      <c r="AJ176" s="27">
        <f t="shared" si="24"/>
        <v>0</v>
      </c>
      <c r="AK176" s="28">
        <f t="shared" si="24"/>
        <v>0</v>
      </c>
      <c r="AL176" s="26">
        <f t="shared" si="24"/>
        <v>0</v>
      </c>
      <c r="AM176" s="27">
        <f t="shared" si="24"/>
        <v>0</v>
      </c>
      <c r="AN176" s="27">
        <f t="shared" si="24"/>
        <v>0</v>
      </c>
      <c r="AO176" s="27">
        <f t="shared" si="24"/>
        <v>0</v>
      </c>
      <c r="AP176" s="28">
        <f t="shared" si="24"/>
        <v>0</v>
      </c>
      <c r="AQ176" s="26">
        <f t="shared" si="24"/>
        <v>0</v>
      </c>
      <c r="AR176" s="27">
        <f t="shared" si="24"/>
        <v>0</v>
      </c>
      <c r="AS176" s="27">
        <f t="shared" si="24"/>
        <v>0</v>
      </c>
      <c r="AT176" s="27">
        <f t="shared" si="24"/>
        <v>0</v>
      </c>
      <c r="AU176" s="28">
        <f t="shared" si="24"/>
        <v>0</v>
      </c>
      <c r="AV176" s="26">
        <f t="shared" si="24"/>
        <v>0</v>
      </c>
      <c r="AW176" s="27">
        <f t="shared" si="24"/>
        <v>0</v>
      </c>
      <c r="AX176" s="27">
        <f t="shared" si="24"/>
        <v>0</v>
      </c>
      <c r="AY176" s="27">
        <f t="shared" si="24"/>
        <v>0</v>
      </c>
      <c r="AZ176" s="28">
        <f t="shared" si="24"/>
        <v>0</v>
      </c>
      <c r="BA176" s="26">
        <f t="shared" si="24"/>
        <v>0</v>
      </c>
      <c r="BB176" s="27">
        <f t="shared" si="24"/>
        <v>0</v>
      </c>
      <c r="BC176" s="27">
        <f t="shared" si="24"/>
        <v>0</v>
      </c>
      <c r="BD176" s="27">
        <f t="shared" si="24"/>
        <v>0</v>
      </c>
      <c r="BE176" s="28">
        <f t="shared" si="24"/>
        <v>0</v>
      </c>
      <c r="BF176" s="26">
        <f t="shared" si="24"/>
        <v>0</v>
      </c>
      <c r="BG176" s="27">
        <f t="shared" si="24"/>
        <v>0</v>
      </c>
      <c r="BH176" s="27">
        <f t="shared" si="24"/>
        <v>0</v>
      </c>
      <c r="BI176" s="27">
        <f t="shared" si="24"/>
        <v>0</v>
      </c>
      <c r="BJ176" s="28">
        <f t="shared" si="24"/>
        <v>0</v>
      </c>
      <c r="BK176" s="28">
        <f t="shared" si="24"/>
        <v>36948.38674979348</v>
      </c>
    </row>
    <row r="177" spans="1:64" s="30" customFormat="1" ht="14.25">
      <c r="A177" s="20"/>
      <c r="B177" s="9" t="s">
        <v>23</v>
      </c>
      <c r="C177" s="26">
        <f aca="true" t="shared" si="25" ref="C177:AH177">C176+C152</f>
        <v>0</v>
      </c>
      <c r="D177" s="27">
        <f t="shared" si="25"/>
        <v>306.2164651490135</v>
      </c>
      <c r="E177" s="27">
        <f t="shared" si="25"/>
        <v>0</v>
      </c>
      <c r="F177" s="27">
        <f t="shared" si="25"/>
        <v>0</v>
      </c>
      <c r="G177" s="28">
        <f t="shared" si="25"/>
        <v>0</v>
      </c>
      <c r="H177" s="26">
        <f t="shared" si="25"/>
        <v>1624.8142000000003</v>
      </c>
      <c r="I177" s="27">
        <f t="shared" si="25"/>
        <v>29808.70369542701</v>
      </c>
      <c r="J177" s="27">
        <f t="shared" si="25"/>
        <v>53.7673</v>
      </c>
      <c r="K177" s="27">
        <f t="shared" si="25"/>
        <v>0</v>
      </c>
      <c r="L177" s="28">
        <f t="shared" si="25"/>
        <v>8331.374600000001</v>
      </c>
      <c r="M177" s="26">
        <f t="shared" si="25"/>
        <v>0</v>
      </c>
      <c r="N177" s="27">
        <f t="shared" si="25"/>
        <v>0</v>
      </c>
      <c r="O177" s="27">
        <f t="shared" si="25"/>
        <v>0</v>
      </c>
      <c r="P177" s="27">
        <f t="shared" si="25"/>
        <v>0</v>
      </c>
      <c r="Q177" s="28">
        <f t="shared" si="25"/>
        <v>0</v>
      </c>
      <c r="R177" s="26">
        <f t="shared" si="25"/>
        <v>833.2365</v>
      </c>
      <c r="S177" s="27">
        <f t="shared" si="25"/>
        <v>404.6514000000001</v>
      </c>
      <c r="T177" s="27">
        <f t="shared" si="25"/>
        <v>0.0055</v>
      </c>
      <c r="U177" s="27">
        <f t="shared" si="25"/>
        <v>0</v>
      </c>
      <c r="V177" s="28">
        <f t="shared" si="25"/>
        <v>1628.9805</v>
      </c>
      <c r="W177" s="26">
        <f t="shared" si="25"/>
        <v>0</v>
      </c>
      <c r="X177" s="27">
        <f t="shared" si="25"/>
        <v>0</v>
      </c>
      <c r="Y177" s="27">
        <f t="shared" si="25"/>
        <v>0</v>
      </c>
      <c r="Z177" s="27">
        <f t="shared" si="25"/>
        <v>0</v>
      </c>
      <c r="AA177" s="28">
        <f t="shared" si="25"/>
        <v>0</v>
      </c>
      <c r="AB177" s="26">
        <f t="shared" si="25"/>
        <v>0</v>
      </c>
      <c r="AC177" s="27">
        <f t="shared" si="25"/>
        <v>0</v>
      </c>
      <c r="AD177" s="27">
        <f t="shared" si="25"/>
        <v>0</v>
      </c>
      <c r="AE177" s="27">
        <f t="shared" si="25"/>
        <v>0</v>
      </c>
      <c r="AF177" s="28">
        <f t="shared" si="25"/>
        <v>0</v>
      </c>
      <c r="AG177" s="26">
        <f t="shared" si="25"/>
        <v>0</v>
      </c>
      <c r="AH177" s="27">
        <f t="shared" si="25"/>
        <v>0</v>
      </c>
      <c r="AI177" s="27">
        <f aca="true" t="shared" si="26" ref="AI177:BK177">AI176+AI152</f>
        <v>0</v>
      </c>
      <c r="AJ177" s="27">
        <f t="shared" si="26"/>
        <v>0</v>
      </c>
      <c r="AK177" s="28">
        <f t="shared" si="26"/>
        <v>0</v>
      </c>
      <c r="AL177" s="26">
        <f t="shared" si="26"/>
        <v>0</v>
      </c>
      <c r="AM177" s="27">
        <f t="shared" si="26"/>
        <v>0</v>
      </c>
      <c r="AN177" s="27">
        <f t="shared" si="26"/>
        <v>0</v>
      </c>
      <c r="AO177" s="27">
        <f t="shared" si="26"/>
        <v>0</v>
      </c>
      <c r="AP177" s="28">
        <f t="shared" si="26"/>
        <v>0</v>
      </c>
      <c r="AQ177" s="26">
        <f t="shared" si="26"/>
        <v>0</v>
      </c>
      <c r="AR177" s="27">
        <f t="shared" si="26"/>
        <v>0</v>
      </c>
      <c r="AS177" s="27">
        <f t="shared" si="26"/>
        <v>0</v>
      </c>
      <c r="AT177" s="27">
        <f t="shared" si="26"/>
        <v>0</v>
      </c>
      <c r="AU177" s="28">
        <f t="shared" si="26"/>
        <v>0</v>
      </c>
      <c r="AV177" s="26">
        <f t="shared" si="26"/>
        <v>0</v>
      </c>
      <c r="AW177" s="27">
        <f t="shared" si="26"/>
        <v>0</v>
      </c>
      <c r="AX177" s="27">
        <f t="shared" si="26"/>
        <v>0</v>
      </c>
      <c r="AY177" s="27">
        <f t="shared" si="26"/>
        <v>0</v>
      </c>
      <c r="AZ177" s="28">
        <f t="shared" si="26"/>
        <v>0</v>
      </c>
      <c r="BA177" s="26">
        <f t="shared" si="26"/>
        <v>0</v>
      </c>
      <c r="BB177" s="27">
        <f t="shared" si="26"/>
        <v>0</v>
      </c>
      <c r="BC177" s="27">
        <f t="shared" si="26"/>
        <v>0</v>
      </c>
      <c r="BD177" s="27">
        <f t="shared" si="26"/>
        <v>0</v>
      </c>
      <c r="BE177" s="28">
        <f t="shared" si="26"/>
        <v>0</v>
      </c>
      <c r="BF177" s="26">
        <f t="shared" si="26"/>
        <v>0</v>
      </c>
      <c r="BG177" s="27">
        <f t="shared" si="26"/>
        <v>0</v>
      </c>
      <c r="BH177" s="27">
        <f t="shared" si="26"/>
        <v>0</v>
      </c>
      <c r="BI177" s="27">
        <f t="shared" si="26"/>
        <v>0</v>
      </c>
      <c r="BJ177" s="28">
        <f t="shared" si="26"/>
        <v>0</v>
      </c>
      <c r="BK177" s="28">
        <f t="shared" si="26"/>
        <v>42991.75016057603</v>
      </c>
      <c r="BL177" s="44"/>
    </row>
    <row r="178" spans="1:63" s="25" customFormat="1" ht="14.25">
      <c r="A178" s="20"/>
      <c r="B178" s="9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4"/>
    </row>
    <row r="179" spans="1:63" s="25" customFormat="1" ht="14.25">
      <c r="A179" s="20" t="s">
        <v>42</v>
      </c>
      <c r="B179" s="10" t="s">
        <v>43</v>
      </c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4"/>
    </row>
    <row r="180" spans="1:63" s="25" customFormat="1" ht="14.25">
      <c r="A180" s="20" t="s">
        <v>7</v>
      </c>
      <c r="B180" s="14" t="s">
        <v>44</v>
      </c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4"/>
    </row>
    <row r="181" spans="1:63" s="41" customFormat="1" ht="14.25">
      <c r="A181" s="37"/>
      <c r="B181" s="13" t="s">
        <v>33</v>
      </c>
      <c r="C181" s="38">
        <v>0</v>
      </c>
      <c r="D181" s="39">
        <v>0</v>
      </c>
      <c r="E181" s="39">
        <v>0</v>
      </c>
      <c r="F181" s="39">
        <v>0</v>
      </c>
      <c r="G181" s="40">
        <v>0</v>
      </c>
      <c r="H181" s="38">
        <v>0</v>
      </c>
      <c r="I181" s="39">
        <v>0</v>
      </c>
      <c r="J181" s="39">
        <v>0</v>
      </c>
      <c r="K181" s="39">
        <v>0</v>
      </c>
      <c r="L181" s="40">
        <v>0</v>
      </c>
      <c r="M181" s="38">
        <v>0</v>
      </c>
      <c r="N181" s="39">
        <v>0</v>
      </c>
      <c r="O181" s="39">
        <v>0</v>
      </c>
      <c r="P181" s="39">
        <v>0</v>
      </c>
      <c r="Q181" s="40">
        <v>0</v>
      </c>
      <c r="R181" s="38">
        <v>0</v>
      </c>
      <c r="S181" s="39">
        <v>0</v>
      </c>
      <c r="T181" s="39">
        <v>0</v>
      </c>
      <c r="U181" s="39">
        <v>0</v>
      </c>
      <c r="V181" s="40">
        <v>0</v>
      </c>
      <c r="W181" s="38">
        <v>0</v>
      </c>
      <c r="X181" s="39">
        <v>0</v>
      </c>
      <c r="Y181" s="39">
        <v>0</v>
      </c>
      <c r="Z181" s="39">
        <v>0</v>
      </c>
      <c r="AA181" s="40">
        <v>0</v>
      </c>
      <c r="AB181" s="38">
        <v>0</v>
      </c>
      <c r="AC181" s="39">
        <v>0</v>
      </c>
      <c r="AD181" s="39">
        <v>0</v>
      </c>
      <c r="AE181" s="39">
        <v>0</v>
      </c>
      <c r="AF181" s="40">
        <v>0</v>
      </c>
      <c r="AG181" s="38">
        <v>0</v>
      </c>
      <c r="AH181" s="39">
        <v>0</v>
      </c>
      <c r="AI181" s="39">
        <v>0</v>
      </c>
      <c r="AJ181" s="39">
        <v>0</v>
      </c>
      <c r="AK181" s="40">
        <v>0</v>
      </c>
      <c r="AL181" s="38">
        <v>0</v>
      </c>
      <c r="AM181" s="39">
        <v>0</v>
      </c>
      <c r="AN181" s="39">
        <v>0</v>
      </c>
      <c r="AO181" s="39">
        <v>0</v>
      </c>
      <c r="AP181" s="40">
        <v>0</v>
      </c>
      <c r="AQ181" s="38">
        <v>0</v>
      </c>
      <c r="AR181" s="39">
        <v>0</v>
      </c>
      <c r="AS181" s="39">
        <v>0</v>
      </c>
      <c r="AT181" s="39">
        <v>0</v>
      </c>
      <c r="AU181" s="40">
        <v>0</v>
      </c>
      <c r="AV181" s="38">
        <v>0</v>
      </c>
      <c r="AW181" s="39">
        <v>0</v>
      </c>
      <c r="AX181" s="39">
        <v>0</v>
      </c>
      <c r="AY181" s="39">
        <v>0</v>
      </c>
      <c r="AZ181" s="40">
        <v>0</v>
      </c>
      <c r="BA181" s="38">
        <v>0</v>
      </c>
      <c r="BB181" s="39">
        <v>0</v>
      </c>
      <c r="BC181" s="39">
        <v>0</v>
      </c>
      <c r="BD181" s="39">
        <v>0</v>
      </c>
      <c r="BE181" s="40">
        <v>0</v>
      </c>
      <c r="BF181" s="38">
        <v>0</v>
      </c>
      <c r="BG181" s="39">
        <v>0</v>
      </c>
      <c r="BH181" s="39">
        <v>0</v>
      </c>
      <c r="BI181" s="39">
        <v>0</v>
      </c>
      <c r="BJ181" s="40">
        <v>0</v>
      </c>
      <c r="BK181" s="38">
        <v>0</v>
      </c>
    </row>
    <row r="182" spans="1:63" s="30" customFormat="1" ht="14.25">
      <c r="A182" s="20"/>
      <c r="B182" s="9" t="s">
        <v>27</v>
      </c>
      <c r="C182" s="26">
        <v>0</v>
      </c>
      <c r="D182" s="27">
        <v>0</v>
      </c>
      <c r="E182" s="27">
        <v>0</v>
      </c>
      <c r="F182" s="27">
        <v>0</v>
      </c>
      <c r="G182" s="28">
        <v>0</v>
      </c>
      <c r="H182" s="26">
        <v>0</v>
      </c>
      <c r="I182" s="27">
        <v>0</v>
      </c>
      <c r="J182" s="27">
        <v>0</v>
      </c>
      <c r="K182" s="27">
        <v>0</v>
      </c>
      <c r="L182" s="28">
        <v>0</v>
      </c>
      <c r="M182" s="26">
        <v>0</v>
      </c>
      <c r="N182" s="27">
        <v>0</v>
      </c>
      <c r="O182" s="27">
        <v>0</v>
      </c>
      <c r="P182" s="27">
        <v>0</v>
      </c>
      <c r="Q182" s="28">
        <v>0</v>
      </c>
      <c r="R182" s="26">
        <v>0</v>
      </c>
      <c r="S182" s="27">
        <v>0</v>
      </c>
      <c r="T182" s="27">
        <v>0</v>
      </c>
      <c r="U182" s="27">
        <v>0</v>
      </c>
      <c r="V182" s="28">
        <v>0</v>
      </c>
      <c r="W182" s="26">
        <v>0</v>
      </c>
      <c r="X182" s="27">
        <v>0</v>
      </c>
      <c r="Y182" s="27">
        <v>0</v>
      </c>
      <c r="Z182" s="27">
        <v>0</v>
      </c>
      <c r="AA182" s="28">
        <v>0</v>
      </c>
      <c r="AB182" s="26">
        <v>0</v>
      </c>
      <c r="AC182" s="27">
        <v>0</v>
      </c>
      <c r="AD182" s="27">
        <v>0</v>
      </c>
      <c r="AE182" s="27">
        <v>0</v>
      </c>
      <c r="AF182" s="28">
        <v>0</v>
      </c>
      <c r="AG182" s="26">
        <v>0</v>
      </c>
      <c r="AH182" s="27">
        <v>0</v>
      </c>
      <c r="AI182" s="27">
        <v>0</v>
      </c>
      <c r="AJ182" s="27">
        <v>0</v>
      </c>
      <c r="AK182" s="28">
        <v>0</v>
      </c>
      <c r="AL182" s="26">
        <v>0</v>
      </c>
      <c r="AM182" s="27">
        <v>0</v>
      </c>
      <c r="AN182" s="27">
        <v>0</v>
      </c>
      <c r="AO182" s="27">
        <v>0</v>
      </c>
      <c r="AP182" s="28">
        <v>0</v>
      </c>
      <c r="AQ182" s="26">
        <v>0</v>
      </c>
      <c r="AR182" s="27">
        <v>0</v>
      </c>
      <c r="AS182" s="27">
        <v>0</v>
      </c>
      <c r="AT182" s="27">
        <v>0</v>
      </c>
      <c r="AU182" s="28">
        <v>0</v>
      </c>
      <c r="AV182" s="26">
        <v>0</v>
      </c>
      <c r="AW182" s="27">
        <v>0</v>
      </c>
      <c r="AX182" s="27">
        <v>0</v>
      </c>
      <c r="AY182" s="27">
        <v>0</v>
      </c>
      <c r="AZ182" s="28">
        <v>0</v>
      </c>
      <c r="BA182" s="26">
        <v>0</v>
      </c>
      <c r="BB182" s="27">
        <v>0</v>
      </c>
      <c r="BC182" s="27">
        <v>0</v>
      </c>
      <c r="BD182" s="27">
        <v>0</v>
      </c>
      <c r="BE182" s="28">
        <v>0</v>
      </c>
      <c r="BF182" s="26">
        <v>0</v>
      </c>
      <c r="BG182" s="27">
        <v>0</v>
      </c>
      <c r="BH182" s="27">
        <v>0</v>
      </c>
      <c r="BI182" s="27">
        <v>0</v>
      </c>
      <c r="BJ182" s="28">
        <v>0</v>
      </c>
      <c r="BK182" s="29">
        <v>0</v>
      </c>
    </row>
    <row r="183" spans="1:64" s="25" customFormat="1" ht="12" customHeight="1">
      <c r="A183" s="20"/>
      <c r="B183" s="11"/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4"/>
      <c r="BL183" s="35"/>
    </row>
    <row r="184" spans="1:64" s="30" customFormat="1" ht="14.25">
      <c r="A184" s="20"/>
      <c r="B184" s="42" t="s">
        <v>45</v>
      </c>
      <c r="C184" s="43">
        <f aca="true" t="shared" si="27" ref="C184:AH184">C182+C177+C147+C141+C105</f>
        <v>0</v>
      </c>
      <c r="D184" s="43">
        <f t="shared" si="27"/>
        <v>2384.8680404723646</v>
      </c>
      <c r="E184" s="43">
        <f t="shared" si="27"/>
        <v>0</v>
      </c>
      <c r="F184" s="43">
        <f t="shared" si="27"/>
        <v>0</v>
      </c>
      <c r="G184" s="43">
        <f t="shared" si="27"/>
        <v>0</v>
      </c>
      <c r="H184" s="43">
        <f t="shared" si="27"/>
        <v>7150.194057350356</v>
      </c>
      <c r="I184" s="43">
        <f t="shared" si="27"/>
        <v>99534.55787586182</v>
      </c>
      <c r="J184" s="43">
        <f t="shared" si="27"/>
        <v>3043.7452769386427</v>
      </c>
      <c r="K184" s="43">
        <f t="shared" si="27"/>
        <v>407.9479458795483</v>
      </c>
      <c r="L184" s="43">
        <f t="shared" si="27"/>
        <v>17477.296194626106</v>
      </c>
      <c r="M184" s="43">
        <f t="shared" si="27"/>
        <v>0</v>
      </c>
      <c r="N184" s="43">
        <f t="shared" si="27"/>
        <v>0</v>
      </c>
      <c r="O184" s="43">
        <f t="shared" si="27"/>
        <v>0</v>
      </c>
      <c r="P184" s="43">
        <f t="shared" si="27"/>
        <v>0</v>
      </c>
      <c r="Q184" s="43">
        <f t="shared" si="27"/>
        <v>0</v>
      </c>
      <c r="R184" s="43">
        <f t="shared" si="27"/>
        <v>3650.393167301745</v>
      </c>
      <c r="S184" s="43">
        <f t="shared" si="27"/>
        <v>3712.87250670068</v>
      </c>
      <c r="T184" s="43">
        <f t="shared" si="27"/>
        <v>1034.8582647108976</v>
      </c>
      <c r="U184" s="43">
        <f t="shared" si="27"/>
        <v>0</v>
      </c>
      <c r="V184" s="43">
        <f t="shared" si="27"/>
        <v>3184.837332526107</v>
      </c>
      <c r="W184" s="43">
        <f t="shared" si="27"/>
        <v>0</v>
      </c>
      <c r="X184" s="43">
        <f t="shared" si="27"/>
        <v>0</v>
      </c>
      <c r="Y184" s="43">
        <f t="shared" si="27"/>
        <v>0</v>
      </c>
      <c r="Z184" s="43">
        <f t="shared" si="27"/>
        <v>0</v>
      </c>
      <c r="AA184" s="43">
        <f t="shared" si="27"/>
        <v>0</v>
      </c>
      <c r="AB184" s="43">
        <f t="shared" si="27"/>
        <v>0</v>
      </c>
      <c r="AC184" s="43">
        <f t="shared" si="27"/>
        <v>0</v>
      </c>
      <c r="AD184" s="43">
        <f t="shared" si="27"/>
        <v>0</v>
      </c>
      <c r="AE184" s="43">
        <f t="shared" si="27"/>
        <v>0</v>
      </c>
      <c r="AF184" s="43">
        <f t="shared" si="27"/>
        <v>0</v>
      </c>
      <c r="AG184" s="43">
        <f t="shared" si="27"/>
        <v>0</v>
      </c>
      <c r="AH184" s="43">
        <f t="shared" si="27"/>
        <v>0</v>
      </c>
      <c r="AI184" s="43">
        <f aca="true" t="shared" si="28" ref="AI184:BK184">AI182+AI177+AI147+AI141+AI105</f>
        <v>0</v>
      </c>
      <c r="AJ184" s="43">
        <f t="shared" si="28"/>
        <v>0</v>
      </c>
      <c r="AK184" s="43">
        <f t="shared" si="28"/>
        <v>0</v>
      </c>
      <c r="AL184" s="43">
        <f t="shared" si="28"/>
        <v>0</v>
      </c>
      <c r="AM184" s="43">
        <f t="shared" si="28"/>
        <v>0</v>
      </c>
      <c r="AN184" s="43">
        <f t="shared" si="28"/>
        <v>0</v>
      </c>
      <c r="AO184" s="43">
        <f t="shared" si="28"/>
        <v>0</v>
      </c>
      <c r="AP184" s="43">
        <f t="shared" si="28"/>
        <v>0</v>
      </c>
      <c r="AQ184" s="43">
        <f t="shared" si="28"/>
        <v>0</v>
      </c>
      <c r="AR184" s="43">
        <f t="shared" si="28"/>
        <v>0</v>
      </c>
      <c r="AS184" s="43">
        <f t="shared" si="28"/>
        <v>0</v>
      </c>
      <c r="AT184" s="43">
        <f t="shared" si="28"/>
        <v>0</v>
      </c>
      <c r="AU184" s="43">
        <f t="shared" si="28"/>
        <v>0</v>
      </c>
      <c r="AV184" s="43">
        <f t="shared" si="28"/>
        <v>37277.47048955779</v>
      </c>
      <c r="AW184" s="43">
        <f t="shared" si="28"/>
        <v>17536.32854598448</v>
      </c>
      <c r="AX184" s="43">
        <f t="shared" si="28"/>
        <v>139.26451634267218</v>
      </c>
      <c r="AY184" s="43">
        <f t="shared" si="28"/>
        <v>0.036288203677399995</v>
      </c>
      <c r="AZ184" s="43">
        <f t="shared" si="28"/>
        <v>27045.181697733038</v>
      </c>
      <c r="BA184" s="43">
        <f t="shared" si="28"/>
        <v>0</v>
      </c>
      <c r="BB184" s="43">
        <f t="shared" si="28"/>
        <v>0</v>
      </c>
      <c r="BC184" s="43">
        <f t="shared" si="28"/>
        <v>0</v>
      </c>
      <c r="BD184" s="43">
        <f t="shared" si="28"/>
        <v>0</v>
      </c>
      <c r="BE184" s="43">
        <f t="shared" si="28"/>
        <v>0</v>
      </c>
      <c r="BF184" s="43">
        <f t="shared" si="28"/>
        <v>23626.071989205535</v>
      </c>
      <c r="BG184" s="43">
        <f t="shared" si="28"/>
        <v>2827.9636489395352</v>
      </c>
      <c r="BH184" s="43">
        <f t="shared" si="28"/>
        <v>368.6621867479909</v>
      </c>
      <c r="BI184" s="43">
        <f t="shared" si="28"/>
        <v>0</v>
      </c>
      <c r="BJ184" s="43">
        <f t="shared" si="28"/>
        <v>7141.181214497302</v>
      </c>
      <c r="BK184" s="29">
        <f t="shared" si="28"/>
        <v>257543.7312395803</v>
      </c>
      <c r="BL184" s="44"/>
    </row>
    <row r="185" spans="1:64" s="25" customFormat="1" ht="14.25">
      <c r="A185" s="20"/>
      <c r="B185" s="9"/>
      <c r="C185" s="21"/>
      <c r="D185" s="22"/>
      <c r="E185" s="22"/>
      <c r="F185" s="22"/>
      <c r="G185" s="23"/>
      <c r="H185" s="21"/>
      <c r="I185" s="22"/>
      <c r="J185" s="22"/>
      <c r="K185" s="22"/>
      <c r="L185" s="23"/>
      <c r="M185" s="21"/>
      <c r="N185" s="22"/>
      <c r="O185" s="22"/>
      <c r="P185" s="22"/>
      <c r="Q185" s="23"/>
      <c r="R185" s="21"/>
      <c r="S185" s="22"/>
      <c r="T185" s="22"/>
      <c r="U185" s="22"/>
      <c r="V185" s="23"/>
      <c r="W185" s="21"/>
      <c r="X185" s="22"/>
      <c r="Y185" s="22"/>
      <c r="Z185" s="22"/>
      <c r="AA185" s="23"/>
      <c r="AB185" s="21"/>
      <c r="AC185" s="22"/>
      <c r="AD185" s="22"/>
      <c r="AE185" s="22"/>
      <c r="AF185" s="23"/>
      <c r="AG185" s="21"/>
      <c r="AH185" s="22"/>
      <c r="AI185" s="22"/>
      <c r="AJ185" s="22"/>
      <c r="AK185" s="23"/>
      <c r="AL185" s="21"/>
      <c r="AM185" s="22"/>
      <c r="AN185" s="22"/>
      <c r="AO185" s="22"/>
      <c r="AP185" s="23"/>
      <c r="AQ185" s="21"/>
      <c r="AR185" s="22"/>
      <c r="AS185" s="22"/>
      <c r="AT185" s="22"/>
      <c r="AU185" s="23"/>
      <c r="AV185" s="21"/>
      <c r="AW185" s="22"/>
      <c r="AX185" s="22"/>
      <c r="AY185" s="22"/>
      <c r="AZ185" s="23"/>
      <c r="BA185" s="21"/>
      <c r="BB185" s="22"/>
      <c r="BC185" s="22"/>
      <c r="BD185" s="22"/>
      <c r="BE185" s="23"/>
      <c r="BF185" s="21"/>
      <c r="BG185" s="22"/>
      <c r="BH185" s="22"/>
      <c r="BI185" s="22"/>
      <c r="BJ185" s="23"/>
      <c r="BK185" s="24"/>
      <c r="BL185" s="35"/>
    </row>
    <row r="186" spans="1:64" s="25" customFormat="1" ht="14.25">
      <c r="A186" s="20" t="s">
        <v>28</v>
      </c>
      <c r="B186" s="8" t="s">
        <v>29</v>
      </c>
      <c r="C186" s="21"/>
      <c r="D186" s="22"/>
      <c r="E186" s="22"/>
      <c r="F186" s="22"/>
      <c r="G186" s="23"/>
      <c r="H186" s="21"/>
      <c r="I186" s="22"/>
      <c r="J186" s="22"/>
      <c r="K186" s="22"/>
      <c r="L186" s="23"/>
      <c r="M186" s="21"/>
      <c r="N186" s="22"/>
      <c r="O186" s="22"/>
      <c r="P186" s="22"/>
      <c r="Q186" s="23"/>
      <c r="R186" s="21"/>
      <c r="S186" s="22"/>
      <c r="T186" s="22"/>
      <c r="U186" s="22"/>
      <c r="V186" s="23"/>
      <c r="W186" s="21"/>
      <c r="X186" s="22"/>
      <c r="Y186" s="22"/>
      <c r="Z186" s="22"/>
      <c r="AA186" s="23"/>
      <c r="AB186" s="21"/>
      <c r="AC186" s="22"/>
      <c r="AD186" s="22"/>
      <c r="AE186" s="22"/>
      <c r="AF186" s="23"/>
      <c r="AG186" s="21"/>
      <c r="AH186" s="22"/>
      <c r="AI186" s="22"/>
      <c r="AJ186" s="22"/>
      <c r="AK186" s="23"/>
      <c r="AL186" s="21"/>
      <c r="AM186" s="22"/>
      <c r="AN186" s="22"/>
      <c r="AO186" s="22"/>
      <c r="AP186" s="23"/>
      <c r="AQ186" s="21"/>
      <c r="AR186" s="22"/>
      <c r="AS186" s="22"/>
      <c r="AT186" s="22"/>
      <c r="AU186" s="23"/>
      <c r="AV186" s="21"/>
      <c r="AW186" s="22"/>
      <c r="AX186" s="22"/>
      <c r="AY186" s="22"/>
      <c r="AZ186" s="23"/>
      <c r="BA186" s="21"/>
      <c r="BB186" s="22"/>
      <c r="BC186" s="22"/>
      <c r="BD186" s="22"/>
      <c r="BE186" s="23"/>
      <c r="BF186" s="21"/>
      <c r="BG186" s="22"/>
      <c r="BH186" s="22"/>
      <c r="BI186" s="22"/>
      <c r="BJ186" s="23"/>
      <c r="BK186" s="24"/>
      <c r="BL186" s="35"/>
    </row>
    <row r="187" spans="1:64" s="25" customFormat="1" ht="14.25">
      <c r="A187" s="20"/>
      <c r="B187" s="7" t="s">
        <v>213</v>
      </c>
      <c r="C187" s="21">
        <v>0</v>
      </c>
      <c r="D187" s="22">
        <v>0.5814344763548</v>
      </c>
      <c r="E187" s="22">
        <v>0</v>
      </c>
      <c r="F187" s="22">
        <v>0</v>
      </c>
      <c r="G187" s="23">
        <v>0</v>
      </c>
      <c r="H187" s="21">
        <v>3.7682077451884</v>
      </c>
      <c r="I187" s="22">
        <v>2.7345120207418</v>
      </c>
      <c r="J187" s="22">
        <v>0</v>
      </c>
      <c r="K187" s="22">
        <v>0</v>
      </c>
      <c r="L187" s="23">
        <v>3.227941233547001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2.5266341223503996</v>
      </c>
      <c r="S187" s="22">
        <v>1.0211617054192998</v>
      </c>
      <c r="T187" s="22">
        <v>0</v>
      </c>
      <c r="U187" s="22">
        <v>0</v>
      </c>
      <c r="V187" s="23">
        <v>1.8726580215145001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9.496763689256198</v>
      </c>
      <c r="AW187" s="22">
        <v>1.603745989757475</v>
      </c>
      <c r="AX187" s="22">
        <v>0</v>
      </c>
      <c r="AY187" s="22">
        <v>0</v>
      </c>
      <c r="AZ187" s="23">
        <v>15.4440465623144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6.315703326740401</v>
      </c>
      <c r="BG187" s="22">
        <v>1.3010709171281</v>
      </c>
      <c r="BH187" s="22">
        <v>0</v>
      </c>
      <c r="BI187" s="22">
        <v>0</v>
      </c>
      <c r="BJ187" s="23">
        <v>7.3571429565422</v>
      </c>
      <c r="BK187" s="24">
        <f>SUM(C187:BJ187)</f>
        <v>57.251022766854966</v>
      </c>
      <c r="BL187" s="35"/>
    </row>
    <row r="188" spans="1:64" s="25" customFormat="1" ht="14.25">
      <c r="A188" s="20"/>
      <c r="B188" s="7" t="s">
        <v>194</v>
      </c>
      <c r="C188" s="21">
        <v>0</v>
      </c>
      <c r="D188" s="22">
        <v>9.7723022549354</v>
      </c>
      <c r="E188" s="22">
        <v>0</v>
      </c>
      <c r="F188" s="22">
        <v>0</v>
      </c>
      <c r="G188" s="23">
        <v>0</v>
      </c>
      <c r="H188" s="21">
        <v>69.05544128274032</v>
      </c>
      <c r="I188" s="22">
        <v>13.634602873514202</v>
      </c>
      <c r="J188" s="22">
        <v>0</v>
      </c>
      <c r="K188" s="22">
        <v>0</v>
      </c>
      <c r="L188" s="23">
        <v>178.741274433994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39.67521364487591</v>
      </c>
      <c r="S188" s="22">
        <v>0.892538581096</v>
      </c>
      <c r="T188" s="22">
        <v>0</v>
      </c>
      <c r="U188" s="22">
        <v>0</v>
      </c>
      <c r="V188" s="23">
        <v>7.989629466706701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389.0916025878049</v>
      </c>
      <c r="AW188" s="22">
        <v>94.20218506338492</v>
      </c>
      <c r="AX188" s="22">
        <v>0.039935167</v>
      </c>
      <c r="AY188" s="22">
        <v>0</v>
      </c>
      <c r="AZ188" s="23">
        <v>368.28070382337336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201.79685633367416</v>
      </c>
      <c r="BG188" s="22">
        <v>8.759950491733802</v>
      </c>
      <c r="BH188" s="22">
        <v>0</v>
      </c>
      <c r="BI188" s="22">
        <v>0</v>
      </c>
      <c r="BJ188" s="23">
        <v>26.905900502232097</v>
      </c>
      <c r="BK188" s="24">
        <f>SUM(C188:BJ188)</f>
        <v>1408.8381365070659</v>
      </c>
      <c r="BL188" s="35"/>
    </row>
    <row r="189" spans="1:64" s="25" customFormat="1" ht="14.25">
      <c r="A189" s="20"/>
      <c r="B189" s="7" t="s">
        <v>210</v>
      </c>
      <c r="C189" s="21">
        <v>0</v>
      </c>
      <c r="D189" s="22">
        <v>0.6162591865806001</v>
      </c>
      <c r="E189" s="22">
        <v>0</v>
      </c>
      <c r="F189" s="22">
        <v>0</v>
      </c>
      <c r="G189" s="23">
        <v>0</v>
      </c>
      <c r="H189" s="21">
        <v>7.562802945961401</v>
      </c>
      <c r="I189" s="22">
        <v>0.9877183184186998</v>
      </c>
      <c r="J189" s="22">
        <v>0</v>
      </c>
      <c r="K189" s="22">
        <v>0</v>
      </c>
      <c r="L189" s="23">
        <v>15.448728039674501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9.657168783315296</v>
      </c>
      <c r="S189" s="22">
        <v>6.4201047288701005</v>
      </c>
      <c r="T189" s="22">
        <v>0</v>
      </c>
      <c r="U189" s="22">
        <v>0</v>
      </c>
      <c r="V189" s="23">
        <v>13.562079595513502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28.1627405178842</v>
      </c>
      <c r="AW189" s="22">
        <v>14.506786698284554</v>
      </c>
      <c r="AX189" s="22">
        <v>0</v>
      </c>
      <c r="AY189" s="22">
        <v>0</v>
      </c>
      <c r="AZ189" s="23">
        <v>44.3942325006504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28.1181476957578</v>
      </c>
      <c r="BG189" s="22">
        <v>12.172345672093503</v>
      </c>
      <c r="BH189" s="22">
        <v>0</v>
      </c>
      <c r="BI189" s="22">
        <v>0</v>
      </c>
      <c r="BJ189" s="23">
        <v>45.3027806104918</v>
      </c>
      <c r="BK189" s="24">
        <f>SUM(C189:BJ189)</f>
        <v>226.91189529349637</v>
      </c>
      <c r="BL189" s="35"/>
    </row>
    <row r="190" spans="1:63" s="25" customFormat="1" ht="14.25">
      <c r="A190" s="20"/>
      <c r="B190" s="7" t="s">
        <v>195</v>
      </c>
      <c r="C190" s="21">
        <v>0</v>
      </c>
      <c r="D190" s="22">
        <v>0.7167203225805999</v>
      </c>
      <c r="E190" s="22">
        <v>0</v>
      </c>
      <c r="F190" s="22">
        <v>0</v>
      </c>
      <c r="G190" s="23">
        <v>0</v>
      </c>
      <c r="H190" s="21">
        <v>6.528320188929699</v>
      </c>
      <c r="I190" s="22">
        <v>2.4200356108702</v>
      </c>
      <c r="J190" s="22">
        <v>0</v>
      </c>
      <c r="K190" s="22">
        <v>0</v>
      </c>
      <c r="L190" s="23">
        <v>46.06172168599769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1.903573407092</v>
      </c>
      <c r="S190" s="22">
        <v>0.2934067042901</v>
      </c>
      <c r="T190" s="22">
        <v>0</v>
      </c>
      <c r="U190" s="22">
        <v>0</v>
      </c>
      <c r="V190" s="23">
        <v>1.6005509423539004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5.119382895169302</v>
      </c>
      <c r="AW190" s="22">
        <v>1.1097689792579637</v>
      </c>
      <c r="AX190" s="22">
        <v>0</v>
      </c>
      <c r="AY190" s="22">
        <v>0</v>
      </c>
      <c r="AZ190" s="23">
        <v>6.448609430994999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1.8836003780467998</v>
      </c>
      <c r="BG190" s="22">
        <v>0.9993981959352001</v>
      </c>
      <c r="BH190" s="22">
        <v>0</v>
      </c>
      <c r="BI190" s="22">
        <v>0</v>
      </c>
      <c r="BJ190" s="23">
        <v>1.5028531663203</v>
      </c>
      <c r="BK190" s="24">
        <f>SUM(C190:BJ190)</f>
        <v>76.58794190783875</v>
      </c>
    </row>
    <row r="191" spans="1:63" s="30" customFormat="1" ht="14.25">
      <c r="A191" s="20"/>
      <c r="B191" s="8" t="s">
        <v>27</v>
      </c>
      <c r="C191" s="26">
        <f>SUM(C187:C190)</f>
        <v>0</v>
      </c>
      <c r="D191" s="26">
        <f aca="true" t="shared" si="29" ref="D191:BJ191">SUM(D187:D190)</f>
        <v>11.6867162404514</v>
      </c>
      <c r="E191" s="26">
        <f t="shared" si="29"/>
        <v>0</v>
      </c>
      <c r="F191" s="26">
        <f t="shared" si="29"/>
        <v>0</v>
      </c>
      <c r="G191" s="26">
        <f t="shared" si="29"/>
        <v>0</v>
      </c>
      <c r="H191" s="26">
        <f t="shared" si="29"/>
        <v>86.91477216281983</v>
      </c>
      <c r="I191" s="26">
        <f t="shared" si="29"/>
        <v>19.776868823544902</v>
      </c>
      <c r="J191" s="26">
        <f t="shared" si="29"/>
        <v>0</v>
      </c>
      <c r="K191" s="26">
        <f t="shared" si="29"/>
        <v>0</v>
      </c>
      <c r="L191" s="26">
        <f t="shared" si="29"/>
        <v>243.4796653932132</v>
      </c>
      <c r="M191" s="26">
        <f t="shared" si="29"/>
        <v>0</v>
      </c>
      <c r="N191" s="26">
        <f t="shared" si="29"/>
        <v>0</v>
      </c>
      <c r="O191" s="26">
        <f t="shared" si="29"/>
        <v>0</v>
      </c>
      <c r="P191" s="26">
        <f t="shared" si="29"/>
        <v>0</v>
      </c>
      <c r="Q191" s="26">
        <f t="shared" si="29"/>
        <v>0</v>
      </c>
      <c r="R191" s="26">
        <f t="shared" si="29"/>
        <v>53.76258995763361</v>
      </c>
      <c r="S191" s="26">
        <f t="shared" si="29"/>
        <v>8.6272117196755</v>
      </c>
      <c r="T191" s="26">
        <f t="shared" si="29"/>
        <v>0</v>
      </c>
      <c r="U191" s="26">
        <f t="shared" si="29"/>
        <v>0</v>
      </c>
      <c r="V191" s="26">
        <f t="shared" si="29"/>
        <v>25.024918026088603</v>
      </c>
      <c r="W191" s="26">
        <f t="shared" si="29"/>
        <v>0</v>
      </c>
      <c r="X191" s="26">
        <f t="shared" si="29"/>
        <v>0</v>
      </c>
      <c r="Y191" s="26">
        <f t="shared" si="29"/>
        <v>0</v>
      </c>
      <c r="Z191" s="26">
        <f t="shared" si="29"/>
        <v>0</v>
      </c>
      <c r="AA191" s="26">
        <f t="shared" si="29"/>
        <v>0</v>
      </c>
      <c r="AB191" s="26">
        <f t="shared" si="29"/>
        <v>0</v>
      </c>
      <c r="AC191" s="26">
        <f t="shared" si="29"/>
        <v>0</v>
      </c>
      <c r="AD191" s="26">
        <f t="shared" si="29"/>
        <v>0</v>
      </c>
      <c r="AE191" s="26">
        <f t="shared" si="29"/>
        <v>0</v>
      </c>
      <c r="AF191" s="26">
        <f t="shared" si="29"/>
        <v>0</v>
      </c>
      <c r="AG191" s="26">
        <f t="shared" si="29"/>
        <v>0</v>
      </c>
      <c r="AH191" s="26">
        <f t="shared" si="29"/>
        <v>0</v>
      </c>
      <c r="AI191" s="26">
        <f t="shared" si="29"/>
        <v>0</v>
      </c>
      <c r="AJ191" s="26">
        <f t="shared" si="29"/>
        <v>0</v>
      </c>
      <c r="AK191" s="26">
        <f t="shared" si="29"/>
        <v>0</v>
      </c>
      <c r="AL191" s="26">
        <f t="shared" si="29"/>
        <v>0</v>
      </c>
      <c r="AM191" s="26">
        <f t="shared" si="29"/>
        <v>0</v>
      </c>
      <c r="AN191" s="26">
        <f t="shared" si="29"/>
        <v>0</v>
      </c>
      <c r="AO191" s="26">
        <f t="shared" si="29"/>
        <v>0</v>
      </c>
      <c r="AP191" s="26">
        <f t="shared" si="29"/>
        <v>0</v>
      </c>
      <c r="AQ191" s="26">
        <f t="shared" si="29"/>
        <v>0</v>
      </c>
      <c r="AR191" s="26">
        <f t="shared" si="29"/>
        <v>0</v>
      </c>
      <c r="AS191" s="26">
        <f t="shared" si="29"/>
        <v>0</v>
      </c>
      <c r="AT191" s="26">
        <f t="shared" si="29"/>
        <v>0</v>
      </c>
      <c r="AU191" s="26">
        <f t="shared" si="29"/>
        <v>0</v>
      </c>
      <c r="AV191" s="26">
        <f t="shared" si="29"/>
        <v>431.8704896901146</v>
      </c>
      <c r="AW191" s="26">
        <f t="shared" si="29"/>
        <v>111.42248673068491</v>
      </c>
      <c r="AX191" s="26">
        <f t="shared" si="29"/>
        <v>0.039935167</v>
      </c>
      <c r="AY191" s="26">
        <f t="shared" si="29"/>
        <v>0</v>
      </c>
      <c r="AZ191" s="26">
        <f t="shared" si="29"/>
        <v>434.56759231733315</v>
      </c>
      <c r="BA191" s="26">
        <f t="shared" si="29"/>
        <v>0</v>
      </c>
      <c r="BB191" s="26">
        <f t="shared" si="29"/>
        <v>0</v>
      </c>
      <c r="BC191" s="26">
        <f t="shared" si="29"/>
        <v>0</v>
      </c>
      <c r="BD191" s="26">
        <f t="shared" si="29"/>
        <v>0</v>
      </c>
      <c r="BE191" s="26">
        <f t="shared" si="29"/>
        <v>0</v>
      </c>
      <c r="BF191" s="26">
        <f t="shared" si="29"/>
        <v>238.11430773421912</v>
      </c>
      <c r="BG191" s="26">
        <f t="shared" si="29"/>
        <v>23.232765276890603</v>
      </c>
      <c r="BH191" s="26">
        <f t="shared" si="29"/>
        <v>0</v>
      </c>
      <c r="BI191" s="26">
        <f t="shared" si="29"/>
        <v>0</v>
      </c>
      <c r="BJ191" s="26">
        <f t="shared" si="29"/>
        <v>81.0686772355864</v>
      </c>
      <c r="BK191" s="28">
        <f>SUM(BK187:BK190)</f>
        <v>1769.588996475256</v>
      </c>
    </row>
    <row r="193" spans="1:13" ht="14.25">
      <c r="A193" s="60" t="s">
        <v>235</v>
      </c>
      <c r="B193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1:13" ht="14.25">
      <c r="A194" s="60" t="s">
        <v>236</v>
      </c>
      <c r="B194"/>
      <c r="C194"/>
      <c r="D194"/>
      <c r="E194"/>
      <c r="F194"/>
      <c r="G194"/>
      <c r="H194"/>
      <c r="I194"/>
      <c r="J194"/>
      <c r="K194" s="60" t="s">
        <v>237</v>
      </c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 s="60" t="s">
        <v>238</v>
      </c>
      <c r="L195"/>
      <c r="M195"/>
    </row>
    <row r="196" spans="1:13" ht="14.25">
      <c r="A196" s="60" t="s">
        <v>239</v>
      </c>
      <c r="B196"/>
      <c r="C196"/>
      <c r="D196"/>
      <c r="E196"/>
      <c r="F196"/>
      <c r="G196"/>
      <c r="H196"/>
      <c r="I196"/>
      <c r="J196"/>
      <c r="K196" s="60" t="s">
        <v>240</v>
      </c>
      <c r="L196"/>
      <c r="M196"/>
    </row>
    <row r="197" spans="1:13" ht="14.25">
      <c r="A197" s="60" t="s">
        <v>241</v>
      </c>
      <c r="B197"/>
      <c r="C197"/>
      <c r="D197"/>
      <c r="E197"/>
      <c r="F197"/>
      <c r="G197"/>
      <c r="H197"/>
      <c r="I197"/>
      <c r="J197"/>
      <c r="K197" s="60" t="s">
        <v>242</v>
      </c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 s="60" t="s">
        <v>243</v>
      </c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 s="60" t="s">
        <v>244</v>
      </c>
      <c r="L199"/>
      <c r="M199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220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196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0.0468372433217</v>
      </c>
      <c r="E5" s="48">
        <v>0.3104217008048</v>
      </c>
      <c r="F5" s="48">
        <v>6.0884340891746</v>
      </c>
      <c r="G5" s="48">
        <v>0.0012297331610999999</v>
      </c>
      <c r="H5" s="48">
        <v>0</v>
      </c>
      <c r="I5" s="49">
        <v>0</v>
      </c>
      <c r="J5" s="49">
        <v>0</v>
      </c>
      <c r="K5" s="49">
        <f>D5+E5+F5+G5+H5+I5+J5</f>
        <v>6.4469227664622</v>
      </c>
      <c r="L5" s="48">
        <v>0.08205564196630001</v>
      </c>
    </row>
    <row r="6" spans="2:12" ht="14.25">
      <c r="B6" s="46">
        <v>2</v>
      </c>
      <c r="C6" s="50" t="s">
        <v>60</v>
      </c>
      <c r="D6" s="48">
        <v>70.75362848799057</v>
      </c>
      <c r="E6" s="48">
        <v>496.4855786933712</v>
      </c>
      <c r="F6" s="48">
        <v>1346.3142865000182</v>
      </c>
      <c r="G6" s="48">
        <v>105.28008351308353</v>
      </c>
      <c r="H6" s="48">
        <v>0</v>
      </c>
      <c r="I6" s="49">
        <v>34.8595</v>
      </c>
      <c r="J6" s="49">
        <v>94.3297</v>
      </c>
      <c r="K6" s="49">
        <f aca="true" t="shared" si="0" ref="K6:K41">D6+E6+F6+G6+H6+I6+J6</f>
        <v>2148.0227771944637</v>
      </c>
      <c r="L6" s="48">
        <v>20.984267331685295</v>
      </c>
    </row>
    <row r="7" spans="2:12" ht="14.25">
      <c r="B7" s="46">
        <v>3</v>
      </c>
      <c r="C7" s="47" t="s">
        <v>61</v>
      </c>
      <c r="D7" s="48">
        <v>1.2780526390312001</v>
      </c>
      <c r="E7" s="48">
        <v>3.5063228067383005</v>
      </c>
      <c r="F7" s="48">
        <v>19.699298176870915</v>
      </c>
      <c r="G7" s="48">
        <v>0.7459721445797</v>
      </c>
      <c r="H7" s="48">
        <v>0</v>
      </c>
      <c r="I7" s="49">
        <v>0.23220000000000002</v>
      </c>
      <c r="J7" s="49">
        <v>0.32230000000000003</v>
      </c>
      <c r="K7" s="49">
        <f t="shared" si="0"/>
        <v>25.784145767220114</v>
      </c>
      <c r="L7" s="48">
        <v>0.36202827509529995</v>
      </c>
    </row>
    <row r="8" spans="2:12" ht="14.25">
      <c r="B8" s="46">
        <v>4</v>
      </c>
      <c r="C8" s="50" t="s">
        <v>62</v>
      </c>
      <c r="D8" s="48">
        <v>13.668657908397504</v>
      </c>
      <c r="E8" s="48">
        <v>152.99301907591544</v>
      </c>
      <c r="F8" s="48">
        <v>647.7074576329603</v>
      </c>
      <c r="G8" s="48">
        <v>31.521704529654805</v>
      </c>
      <c r="H8" s="48">
        <v>0</v>
      </c>
      <c r="I8" s="49">
        <v>8.3316</v>
      </c>
      <c r="J8" s="49">
        <v>27.539299999999987</v>
      </c>
      <c r="K8" s="49">
        <f t="shared" si="0"/>
        <v>881.7617391469281</v>
      </c>
      <c r="L8" s="48">
        <v>9.912065948813199</v>
      </c>
    </row>
    <row r="9" spans="2:12" ht="14.25">
      <c r="B9" s="46">
        <v>5</v>
      </c>
      <c r="C9" s="50" t="s">
        <v>63</v>
      </c>
      <c r="D9" s="48">
        <v>49.18889112001401</v>
      </c>
      <c r="E9" s="48">
        <v>159.4049320553105</v>
      </c>
      <c r="F9" s="48">
        <v>1678.3772803712984</v>
      </c>
      <c r="G9" s="48">
        <v>41.888749960271895</v>
      </c>
      <c r="H9" s="48">
        <v>0</v>
      </c>
      <c r="I9" s="49">
        <v>36.8219</v>
      </c>
      <c r="J9" s="49">
        <v>98.42269999999998</v>
      </c>
      <c r="K9" s="49">
        <f t="shared" si="0"/>
        <v>2064.104453506895</v>
      </c>
      <c r="L9" s="48">
        <v>45.8524397056492</v>
      </c>
    </row>
    <row r="10" spans="2:12" ht="14.25">
      <c r="B10" s="46">
        <v>6</v>
      </c>
      <c r="C10" s="50" t="s">
        <v>64</v>
      </c>
      <c r="D10" s="48">
        <v>20.664692741728203</v>
      </c>
      <c r="E10" s="48">
        <v>120.77844810794133</v>
      </c>
      <c r="F10" s="48">
        <v>459.83987831987645</v>
      </c>
      <c r="G10" s="48">
        <v>26.7419113954675</v>
      </c>
      <c r="H10" s="48">
        <v>0</v>
      </c>
      <c r="I10" s="49">
        <v>14.7601</v>
      </c>
      <c r="J10" s="49">
        <v>36.18600000000001</v>
      </c>
      <c r="K10" s="49">
        <f t="shared" si="0"/>
        <v>678.9710305650134</v>
      </c>
      <c r="L10" s="48">
        <v>6.827702495339199</v>
      </c>
    </row>
    <row r="11" spans="2:12" ht="14.25">
      <c r="B11" s="46">
        <v>7</v>
      </c>
      <c r="C11" s="50" t="s">
        <v>65</v>
      </c>
      <c r="D11" s="48">
        <v>330.0517675095148</v>
      </c>
      <c r="E11" s="48">
        <v>177.2074138711981</v>
      </c>
      <c r="F11" s="48">
        <v>974.1036641726852</v>
      </c>
      <c r="G11" s="48">
        <v>35.20091244464709</v>
      </c>
      <c r="H11" s="48">
        <v>0</v>
      </c>
      <c r="I11" s="49">
        <v>0</v>
      </c>
      <c r="J11" s="49">
        <v>0</v>
      </c>
      <c r="K11" s="49">
        <f t="shared" si="0"/>
        <v>1516.5637579980453</v>
      </c>
      <c r="L11" s="48">
        <v>13.848362542642004</v>
      </c>
    </row>
    <row r="12" spans="2:12" ht="14.25">
      <c r="B12" s="46">
        <v>8</v>
      </c>
      <c r="C12" s="47" t="s">
        <v>66</v>
      </c>
      <c r="D12" s="48">
        <v>2.0521109955129004</v>
      </c>
      <c r="E12" s="48">
        <v>11.7553880736672</v>
      </c>
      <c r="F12" s="48">
        <v>68.32368570657263</v>
      </c>
      <c r="G12" s="48">
        <v>3.2840139344809</v>
      </c>
      <c r="H12" s="48">
        <v>0</v>
      </c>
      <c r="I12" s="49">
        <v>0</v>
      </c>
      <c r="J12" s="49">
        <v>0</v>
      </c>
      <c r="K12" s="49">
        <f t="shared" si="0"/>
        <v>85.41519871023362</v>
      </c>
      <c r="L12" s="48">
        <v>0.9489745584169</v>
      </c>
    </row>
    <row r="13" spans="2:12" ht="14.25">
      <c r="B13" s="46">
        <v>9</v>
      </c>
      <c r="C13" s="47" t="s">
        <v>67</v>
      </c>
      <c r="D13" s="48">
        <v>0.0715371170318</v>
      </c>
      <c r="E13" s="48">
        <v>0.6767375121927002</v>
      </c>
      <c r="F13" s="48">
        <v>5.1234491227316</v>
      </c>
      <c r="G13" s="48">
        <v>0.0728578080963</v>
      </c>
      <c r="H13" s="48">
        <v>0</v>
      </c>
      <c r="I13" s="49">
        <v>0</v>
      </c>
      <c r="J13" s="49">
        <v>0</v>
      </c>
      <c r="K13" s="49">
        <f t="shared" si="0"/>
        <v>5.9445815600524</v>
      </c>
      <c r="L13" s="48">
        <v>0.049222269161</v>
      </c>
    </row>
    <row r="14" spans="2:12" ht="14.25">
      <c r="B14" s="46">
        <v>10</v>
      </c>
      <c r="C14" s="50" t="s">
        <v>68</v>
      </c>
      <c r="D14" s="48">
        <v>176.77999491020634</v>
      </c>
      <c r="E14" s="48">
        <v>413.8747044762378</v>
      </c>
      <c r="F14" s="48">
        <v>960.3492281778388</v>
      </c>
      <c r="G14" s="48">
        <v>71.5306319449748</v>
      </c>
      <c r="H14" s="48">
        <v>0</v>
      </c>
      <c r="I14" s="49">
        <v>96.133</v>
      </c>
      <c r="J14" s="49">
        <v>18.491499999999995</v>
      </c>
      <c r="K14" s="49">
        <f t="shared" si="0"/>
        <v>1737.159059509258</v>
      </c>
      <c r="L14" s="48">
        <v>14.0595810699164</v>
      </c>
    </row>
    <row r="15" spans="2:12" ht="14.25">
      <c r="B15" s="46">
        <v>11</v>
      </c>
      <c r="C15" s="50" t="s">
        <v>69</v>
      </c>
      <c r="D15" s="48">
        <v>820.9677251996133</v>
      </c>
      <c r="E15" s="48">
        <v>2798.516288002727</v>
      </c>
      <c r="F15" s="48">
        <v>12242.343476215428</v>
      </c>
      <c r="G15" s="48">
        <v>652.5114803202545</v>
      </c>
      <c r="H15" s="48">
        <v>0</v>
      </c>
      <c r="I15" s="49">
        <v>255.6126</v>
      </c>
      <c r="J15" s="49">
        <v>1217.4759000000006</v>
      </c>
      <c r="K15" s="49">
        <f t="shared" si="0"/>
        <v>17987.427469738024</v>
      </c>
      <c r="L15" s="48">
        <v>118.41975789463939</v>
      </c>
    </row>
    <row r="16" spans="2:12" ht="14.25">
      <c r="B16" s="46">
        <v>12</v>
      </c>
      <c r="C16" s="50" t="s">
        <v>70</v>
      </c>
      <c r="D16" s="48">
        <v>1321.0995819150712</v>
      </c>
      <c r="E16" s="48">
        <v>3627.2939313227002</v>
      </c>
      <c r="F16" s="48">
        <v>2798.9364581030027</v>
      </c>
      <c r="G16" s="48">
        <v>72.3908128517796</v>
      </c>
      <c r="H16" s="48">
        <v>0</v>
      </c>
      <c r="I16" s="49">
        <v>157.1732</v>
      </c>
      <c r="J16" s="49">
        <v>748.0928999999996</v>
      </c>
      <c r="K16" s="49">
        <f t="shared" si="0"/>
        <v>8724.986884192553</v>
      </c>
      <c r="L16" s="48">
        <v>61.14899193190303</v>
      </c>
    </row>
    <row r="17" spans="2:12" ht="14.25">
      <c r="B17" s="46">
        <v>13</v>
      </c>
      <c r="C17" s="50" t="s">
        <v>71</v>
      </c>
      <c r="D17" s="48">
        <v>9.9658500975927</v>
      </c>
      <c r="E17" s="48">
        <v>122.40370210754547</v>
      </c>
      <c r="F17" s="48">
        <v>461.1349593432369</v>
      </c>
      <c r="G17" s="48">
        <v>24.1738506052411</v>
      </c>
      <c r="H17" s="48">
        <v>0</v>
      </c>
      <c r="I17" s="49">
        <v>3.5907999999999998</v>
      </c>
      <c r="J17" s="49">
        <v>16.305200000000003</v>
      </c>
      <c r="K17" s="49">
        <f t="shared" si="0"/>
        <v>637.5743621536162</v>
      </c>
      <c r="L17" s="48">
        <v>8.3376386444665</v>
      </c>
    </row>
    <row r="18" spans="2:12" ht="14.25">
      <c r="B18" s="46">
        <v>14</v>
      </c>
      <c r="C18" s="50" t="s">
        <v>72</v>
      </c>
      <c r="D18" s="48">
        <v>3.4351109198614</v>
      </c>
      <c r="E18" s="48">
        <v>40.13023108341382</v>
      </c>
      <c r="F18" s="48">
        <v>300.2789225379809</v>
      </c>
      <c r="G18" s="48">
        <v>6.087984073313099</v>
      </c>
      <c r="H18" s="48">
        <v>0</v>
      </c>
      <c r="I18" s="49">
        <v>5.2438</v>
      </c>
      <c r="J18" s="49">
        <v>7.266300000000002</v>
      </c>
      <c r="K18" s="49">
        <f t="shared" si="0"/>
        <v>362.4423486145693</v>
      </c>
      <c r="L18" s="48">
        <v>4.2415933741441</v>
      </c>
    </row>
    <row r="19" spans="2:12" ht="14.25">
      <c r="B19" s="46">
        <v>15</v>
      </c>
      <c r="C19" s="50" t="s">
        <v>73</v>
      </c>
      <c r="D19" s="48">
        <v>45.33443889633412</v>
      </c>
      <c r="E19" s="48">
        <v>277.40010909984716</v>
      </c>
      <c r="F19" s="48">
        <v>1783.291286119659</v>
      </c>
      <c r="G19" s="48">
        <v>89.19257199874609</v>
      </c>
      <c r="H19" s="48">
        <v>0</v>
      </c>
      <c r="I19" s="49">
        <v>2.1471999999999998</v>
      </c>
      <c r="J19" s="49">
        <v>45.451600000000006</v>
      </c>
      <c r="K19" s="49">
        <f t="shared" si="0"/>
        <v>2242.817206114586</v>
      </c>
      <c r="L19" s="48">
        <v>19.3790932909695</v>
      </c>
    </row>
    <row r="20" spans="2:12" ht="14.25">
      <c r="B20" s="46">
        <v>16</v>
      </c>
      <c r="C20" s="50" t="s">
        <v>74</v>
      </c>
      <c r="D20" s="48">
        <v>1559.2233489236603</v>
      </c>
      <c r="E20" s="48">
        <v>4832.1481084586885</v>
      </c>
      <c r="F20" s="48">
        <v>6441.95316022088</v>
      </c>
      <c r="G20" s="48">
        <v>157.6814873128644</v>
      </c>
      <c r="H20" s="48">
        <v>0</v>
      </c>
      <c r="I20" s="49">
        <v>366.3295</v>
      </c>
      <c r="J20" s="49">
        <v>863.3269000000001</v>
      </c>
      <c r="K20" s="49">
        <f t="shared" si="0"/>
        <v>14220.662504916094</v>
      </c>
      <c r="L20" s="48">
        <v>152.72686303756518</v>
      </c>
    </row>
    <row r="21" spans="2:12" ht="14.25">
      <c r="B21" s="46">
        <v>17</v>
      </c>
      <c r="C21" s="50" t="s">
        <v>75</v>
      </c>
      <c r="D21" s="48">
        <v>376.05277055082536</v>
      </c>
      <c r="E21" s="48">
        <v>504.3998037732169</v>
      </c>
      <c r="F21" s="48">
        <v>1706.0033383859477</v>
      </c>
      <c r="G21" s="48">
        <v>53.286293884124284</v>
      </c>
      <c r="H21" s="48">
        <v>0</v>
      </c>
      <c r="I21" s="49">
        <v>71.093</v>
      </c>
      <c r="J21" s="49">
        <v>143.12210000000013</v>
      </c>
      <c r="K21" s="49">
        <f t="shared" si="0"/>
        <v>2853.9573065941145</v>
      </c>
      <c r="L21" s="48">
        <v>34.807544568620706</v>
      </c>
    </row>
    <row r="22" spans="2:12" ht="14.25">
      <c r="B22" s="46">
        <v>18</v>
      </c>
      <c r="C22" s="47" t="s">
        <v>96</v>
      </c>
      <c r="D22" s="48">
        <v>0.007304378032200001</v>
      </c>
      <c r="E22" s="48">
        <v>0.0007606976128</v>
      </c>
      <c r="F22" s="48">
        <v>0.3036977278697</v>
      </c>
      <c r="G22" s="48">
        <v>0.0024638021611999997</v>
      </c>
      <c r="H22" s="48">
        <v>0</v>
      </c>
      <c r="I22" s="49">
        <v>0</v>
      </c>
      <c r="J22" s="49">
        <v>0</v>
      </c>
      <c r="K22" s="49">
        <f t="shared" si="0"/>
        <v>0.3142266056759</v>
      </c>
      <c r="L22" s="48">
        <v>0.0020004753548</v>
      </c>
    </row>
    <row r="23" spans="2:12" ht="14.25">
      <c r="B23" s="46">
        <v>19</v>
      </c>
      <c r="C23" s="50" t="s">
        <v>76</v>
      </c>
      <c r="D23" s="48">
        <v>246.79399838924076</v>
      </c>
      <c r="E23" s="48">
        <v>623.973928568102</v>
      </c>
      <c r="F23" s="48">
        <v>2833.4407147423417</v>
      </c>
      <c r="G23" s="48">
        <v>109.49014697032791</v>
      </c>
      <c r="H23" s="48">
        <v>0</v>
      </c>
      <c r="I23" s="49">
        <v>49.0354</v>
      </c>
      <c r="J23" s="49">
        <v>149.988</v>
      </c>
      <c r="K23" s="49">
        <f t="shared" si="0"/>
        <v>4012.722188670012</v>
      </c>
      <c r="L23" s="48">
        <v>38.921621026918906</v>
      </c>
    </row>
    <row r="24" spans="2:12" ht="14.25">
      <c r="B24" s="46">
        <v>20</v>
      </c>
      <c r="C24" s="50" t="s">
        <v>77</v>
      </c>
      <c r="D24" s="48">
        <v>18243.05263038446</v>
      </c>
      <c r="E24" s="48">
        <v>40088.398983858606</v>
      </c>
      <c r="F24" s="48">
        <v>30593.958169772795</v>
      </c>
      <c r="G24" s="48">
        <v>1147.2352289037572</v>
      </c>
      <c r="H24" s="48">
        <v>0</v>
      </c>
      <c r="I24" s="49">
        <v>3463.212710782559</v>
      </c>
      <c r="J24" s="49">
        <v>27835.16224979347</v>
      </c>
      <c r="K24" s="49">
        <f t="shared" si="0"/>
        <v>121371.01997349565</v>
      </c>
      <c r="L24" s="48">
        <v>506.2212270175755</v>
      </c>
    </row>
    <row r="25" spans="2:12" ht="14.25">
      <c r="B25" s="46">
        <v>21</v>
      </c>
      <c r="C25" s="47" t="s">
        <v>78</v>
      </c>
      <c r="D25" s="48">
        <v>0.831603859708</v>
      </c>
      <c r="E25" s="48">
        <v>2.9321703651585005</v>
      </c>
      <c r="F25" s="48">
        <v>19.981759066614703</v>
      </c>
      <c r="G25" s="48">
        <v>0.4095996661601</v>
      </c>
      <c r="H25" s="48">
        <v>0</v>
      </c>
      <c r="I25" s="49">
        <v>0.2577</v>
      </c>
      <c r="J25" s="49">
        <v>1.3138999999999998</v>
      </c>
      <c r="K25" s="49">
        <f t="shared" si="0"/>
        <v>25.726732957641303</v>
      </c>
      <c r="L25" s="48">
        <v>0.2763199508055</v>
      </c>
    </row>
    <row r="26" spans="2:12" ht="14.25">
      <c r="B26" s="46">
        <v>22</v>
      </c>
      <c r="C26" s="50" t="s">
        <v>79</v>
      </c>
      <c r="D26" s="48">
        <v>1.5772179107056</v>
      </c>
      <c r="E26" s="48">
        <v>49.2523034990806</v>
      </c>
      <c r="F26" s="48">
        <v>122.97570022679511</v>
      </c>
      <c r="G26" s="48">
        <v>3.2259465173835995</v>
      </c>
      <c r="H26" s="48">
        <v>0</v>
      </c>
      <c r="I26" s="49">
        <v>0.4152</v>
      </c>
      <c r="J26" s="49">
        <v>2.0543</v>
      </c>
      <c r="K26" s="49">
        <f t="shared" si="0"/>
        <v>179.5006681539649</v>
      </c>
      <c r="L26" s="48">
        <v>2.5350826229642998</v>
      </c>
    </row>
    <row r="27" spans="2:12" ht="14.25">
      <c r="B27" s="46">
        <v>23</v>
      </c>
      <c r="C27" s="47" t="s">
        <v>80</v>
      </c>
      <c r="D27" s="48">
        <v>0.5191847609027</v>
      </c>
      <c r="E27" s="48">
        <v>0.7621993024823001</v>
      </c>
      <c r="F27" s="48">
        <v>5.3541151715708</v>
      </c>
      <c r="G27" s="48">
        <v>0.34966695299960004</v>
      </c>
      <c r="H27" s="48">
        <v>0</v>
      </c>
      <c r="I27" s="49">
        <v>0.039599999999999996</v>
      </c>
      <c r="J27" s="49">
        <v>0.1671</v>
      </c>
      <c r="K27" s="49">
        <f t="shared" si="0"/>
        <v>7.1918661879554</v>
      </c>
      <c r="L27" s="48">
        <v>0.2860117752897</v>
      </c>
    </row>
    <row r="28" spans="2:12" ht="14.25">
      <c r="B28" s="46">
        <v>24</v>
      </c>
      <c r="C28" s="47" t="s">
        <v>81</v>
      </c>
      <c r="D28" s="48">
        <v>0.34095704493499995</v>
      </c>
      <c r="E28" s="48">
        <v>2.8113970608030012</v>
      </c>
      <c r="F28" s="48">
        <v>32.269469904587694</v>
      </c>
      <c r="G28" s="48">
        <v>1.8644486117082</v>
      </c>
      <c r="H28" s="48">
        <v>0</v>
      </c>
      <c r="I28" s="49">
        <v>0.3611</v>
      </c>
      <c r="J28" s="49">
        <v>0.8449000000000001</v>
      </c>
      <c r="K28" s="49">
        <f t="shared" si="0"/>
        <v>38.492272622033894</v>
      </c>
      <c r="L28" s="48">
        <v>2.6242530462896996</v>
      </c>
    </row>
    <row r="29" spans="2:12" ht="14.25">
      <c r="B29" s="46">
        <v>25</v>
      </c>
      <c r="C29" s="50" t="s">
        <v>82</v>
      </c>
      <c r="D29" s="48">
        <v>2758.513804613595</v>
      </c>
      <c r="E29" s="48">
        <v>5696.480193433046</v>
      </c>
      <c r="F29" s="48">
        <v>7157.304555588147</v>
      </c>
      <c r="G29" s="48">
        <v>179.2509761322764</v>
      </c>
      <c r="H29" s="48">
        <v>0</v>
      </c>
      <c r="I29" s="49">
        <v>282.45849999999996</v>
      </c>
      <c r="J29" s="49">
        <v>1937.4692000000005</v>
      </c>
      <c r="K29" s="49">
        <f t="shared" si="0"/>
        <v>18011.477229767064</v>
      </c>
      <c r="L29" s="48">
        <v>116.71683209506557</v>
      </c>
    </row>
    <row r="30" spans="2:12" ht="14.25">
      <c r="B30" s="46">
        <v>26</v>
      </c>
      <c r="C30" s="50" t="s">
        <v>83</v>
      </c>
      <c r="D30" s="48">
        <v>77.1439164188129</v>
      </c>
      <c r="E30" s="48">
        <v>656.6309178826166</v>
      </c>
      <c r="F30" s="48">
        <v>1557.2303971079562</v>
      </c>
      <c r="G30" s="48">
        <v>78.40094910451687</v>
      </c>
      <c r="H30" s="48">
        <v>0</v>
      </c>
      <c r="I30" s="49">
        <v>12.576600000000001</v>
      </c>
      <c r="J30" s="49">
        <v>91.57480000000005</v>
      </c>
      <c r="K30" s="49">
        <f t="shared" si="0"/>
        <v>2473.557580513902</v>
      </c>
      <c r="L30" s="48">
        <v>22.479211483545896</v>
      </c>
    </row>
    <row r="31" spans="2:12" ht="14.25">
      <c r="B31" s="46">
        <v>27</v>
      </c>
      <c r="C31" s="50" t="s">
        <v>22</v>
      </c>
      <c r="D31" s="48">
        <v>75.79797918366269</v>
      </c>
      <c r="E31" s="48">
        <v>282.292225720616</v>
      </c>
      <c r="F31" s="48">
        <v>1509.46786350825</v>
      </c>
      <c r="G31" s="48">
        <v>114.48579120280331</v>
      </c>
      <c r="H31" s="48">
        <v>0</v>
      </c>
      <c r="I31" s="49">
        <v>141.7338</v>
      </c>
      <c r="J31" s="49">
        <v>426.4882</v>
      </c>
      <c r="K31" s="49">
        <f t="shared" si="0"/>
        <v>2550.2658596153324</v>
      </c>
      <c r="L31" s="48">
        <v>57.803563449890426</v>
      </c>
    </row>
    <row r="32" spans="2:12" ht="14.25">
      <c r="B32" s="46">
        <v>28</v>
      </c>
      <c r="C32" s="50" t="s">
        <v>84</v>
      </c>
      <c r="D32" s="48">
        <v>2.7204358218944</v>
      </c>
      <c r="E32" s="48">
        <v>15.322067515880796</v>
      </c>
      <c r="F32" s="48">
        <v>108.00374964087996</v>
      </c>
      <c r="G32" s="48">
        <v>2.9481905268315005</v>
      </c>
      <c r="H32" s="48">
        <v>0</v>
      </c>
      <c r="I32" s="49">
        <v>0</v>
      </c>
      <c r="J32" s="49">
        <v>0</v>
      </c>
      <c r="K32" s="49">
        <f t="shared" si="0"/>
        <v>128.99444350548666</v>
      </c>
      <c r="L32" s="48">
        <v>1.5837890853761996</v>
      </c>
    </row>
    <row r="33" spans="2:12" ht="14.25">
      <c r="B33" s="46">
        <v>29</v>
      </c>
      <c r="C33" s="50" t="s">
        <v>85</v>
      </c>
      <c r="D33" s="48">
        <v>109.4142042168674</v>
      </c>
      <c r="E33" s="48">
        <v>587.7380690325149</v>
      </c>
      <c r="F33" s="48">
        <v>2489.235696545074</v>
      </c>
      <c r="G33" s="48">
        <v>74.8733783707765</v>
      </c>
      <c r="H33" s="48">
        <v>0</v>
      </c>
      <c r="I33" s="49">
        <v>31.0742</v>
      </c>
      <c r="J33" s="49">
        <v>201.8532000000001</v>
      </c>
      <c r="K33" s="49">
        <f t="shared" si="0"/>
        <v>3494.188748165233</v>
      </c>
      <c r="L33" s="48">
        <v>22.471187150096604</v>
      </c>
    </row>
    <row r="34" spans="2:12" ht="14.25">
      <c r="B34" s="46">
        <v>30</v>
      </c>
      <c r="C34" s="50" t="s">
        <v>86</v>
      </c>
      <c r="D34" s="48">
        <v>1565.8642230192122</v>
      </c>
      <c r="E34" s="48">
        <v>1620.7571775880394</v>
      </c>
      <c r="F34" s="48">
        <v>2865.5169021316005</v>
      </c>
      <c r="G34" s="48">
        <v>62.773911731220515</v>
      </c>
      <c r="H34" s="48">
        <v>0</v>
      </c>
      <c r="I34" s="49">
        <v>43.5574</v>
      </c>
      <c r="J34" s="49">
        <v>229.46220000000008</v>
      </c>
      <c r="K34" s="49">
        <f t="shared" si="0"/>
        <v>6387.931814470072</v>
      </c>
      <c r="L34" s="48">
        <v>30.749631521081298</v>
      </c>
    </row>
    <row r="35" spans="2:12" ht="14.25">
      <c r="B35" s="46">
        <v>31</v>
      </c>
      <c r="C35" s="47" t="s">
        <v>87</v>
      </c>
      <c r="D35" s="48">
        <v>6.915128413546398</v>
      </c>
      <c r="E35" s="48">
        <v>13.633249177508597</v>
      </c>
      <c r="F35" s="48">
        <v>74.28849162844053</v>
      </c>
      <c r="G35" s="48">
        <v>3.4106157059654008</v>
      </c>
      <c r="H35" s="48">
        <v>0</v>
      </c>
      <c r="I35" s="49">
        <v>0</v>
      </c>
      <c r="J35" s="49">
        <v>0</v>
      </c>
      <c r="K35" s="49">
        <f t="shared" si="0"/>
        <v>98.24748492546092</v>
      </c>
      <c r="L35" s="48">
        <v>2.0819124953843</v>
      </c>
    </row>
    <row r="36" spans="2:12" ht="14.25">
      <c r="B36" s="46">
        <v>32</v>
      </c>
      <c r="C36" s="50" t="s">
        <v>88</v>
      </c>
      <c r="D36" s="48">
        <v>1810.2830244862628</v>
      </c>
      <c r="E36" s="48">
        <v>2705.0844390816615</v>
      </c>
      <c r="F36" s="48">
        <v>4676.16229575224</v>
      </c>
      <c r="G36" s="48">
        <v>127.92763117476603</v>
      </c>
      <c r="H36" s="48">
        <v>0</v>
      </c>
      <c r="I36" s="49">
        <v>449.14699999999993</v>
      </c>
      <c r="J36" s="49">
        <v>972.5047999999999</v>
      </c>
      <c r="K36" s="49">
        <f t="shared" si="0"/>
        <v>10741.10919049493</v>
      </c>
      <c r="L36" s="48">
        <v>114.3150874668228</v>
      </c>
    </row>
    <row r="37" spans="2:12" ht="14.25">
      <c r="B37" s="46">
        <v>33</v>
      </c>
      <c r="C37" s="50" t="s">
        <v>89</v>
      </c>
      <c r="D37" s="48">
        <v>322.325005039324</v>
      </c>
      <c r="E37" s="48">
        <v>1715.9716595617738</v>
      </c>
      <c r="F37" s="48">
        <v>2716.942110470896</v>
      </c>
      <c r="G37" s="48">
        <v>76.89024485403971</v>
      </c>
      <c r="H37" s="48">
        <v>0</v>
      </c>
      <c r="I37" s="49">
        <v>205.9046</v>
      </c>
      <c r="J37" s="49">
        <v>538.3240999999998</v>
      </c>
      <c r="K37" s="49">
        <f t="shared" si="0"/>
        <v>5576.357719926033</v>
      </c>
      <c r="L37" s="48">
        <v>61.52658408276999</v>
      </c>
    </row>
    <row r="38" spans="2:12" ht="14.25">
      <c r="B38" s="46">
        <v>34</v>
      </c>
      <c r="C38" s="50" t="s">
        <v>90</v>
      </c>
      <c r="D38" s="48">
        <v>2.3037846453830997</v>
      </c>
      <c r="E38" s="48">
        <v>11.006259358378703</v>
      </c>
      <c r="F38" s="48">
        <v>60.389046169391904</v>
      </c>
      <c r="G38" s="48">
        <v>2.9703909675139</v>
      </c>
      <c r="H38" s="48">
        <v>0</v>
      </c>
      <c r="I38" s="49">
        <v>0.484</v>
      </c>
      <c r="J38" s="49">
        <v>1.2889999999999997</v>
      </c>
      <c r="K38" s="49">
        <f t="shared" si="0"/>
        <v>78.44248114066761</v>
      </c>
      <c r="L38" s="48">
        <v>1.2297879218027001</v>
      </c>
    </row>
    <row r="39" spans="2:12" ht="14.25">
      <c r="B39" s="46">
        <v>35</v>
      </c>
      <c r="C39" s="50" t="s">
        <v>91</v>
      </c>
      <c r="D39" s="48">
        <v>447.78413020173366</v>
      </c>
      <c r="E39" s="48">
        <v>1650.269489053405</v>
      </c>
      <c r="F39" s="48">
        <v>7849.783164165925</v>
      </c>
      <c r="G39" s="48">
        <v>221.62752247993342</v>
      </c>
      <c r="H39" s="48">
        <v>0</v>
      </c>
      <c r="I39" s="49">
        <v>138.876</v>
      </c>
      <c r="J39" s="49">
        <v>509.2995999999999</v>
      </c>
      <c r="K39" s="49">
        <f t="shared" si="0"/>
        <v>10817.639905900998</v>
      </c>
      <c r="L39" s="48">
        <v>99.41050161783457</v>
      </c>
    </row>
    <row r="40" spans="2:12" ht="14.25">
      <c r="B40" s="46">
        <v>36</v>
      </c>
      <c r="C40" s="50" t="s">
        <v>92</v>
      </c>
      <c r="D40" s="48">
        <v>30.581695277103695</v>
      </c>
      <c r="E40" s="48">
        <v>153.43006141967967</v>
      </c>
      <c r="F40" s="48">
        <v>750.5554330897407</v>
      </c>
      <c r="G40" s="48">
        <v>19.772340046746496</v>
      </c>
      <c r="H40" s="48">
        <v>0</v>
      </c>
      <c r="I40" s="49">
        <v>0.0002</v>
      </c>
      <c r="J40" s="49">
        <v>0.19490000000000002</v>
      </c>
      <c r="K40" s="49">
        <f t="shared" si="0"/>
        <v>954.5346298332705</v>
      </c>
      <c r="L40" s="48">
        <v>8.583261743357996</v>
      </c>
    </row>
    <row r="41" spans="2:12" ht="14.25">
      <c r="B41" s="46">
        <v>37</v>
      </c>
      <c r="C41" s="50" t="s">
        <v>93</v>
      </c>
      <c r="D41" s="48">
        <v>1662.7269181531979</v>
      </c>
      <c r="E41" s="48">
        <v>4446.886887174903</v>
      </c>
      <c r="F41" s="48">
        <v>7122.551222507485</v>
      </c>
      <c r="G41" s="48">
        <v>277.84454574517673</v>
      </c>
      <c r="H41" s="48">
        <v>0</v>
      </c>
      <c r="I41" s="49">
        <v>171.901</v>
      </c>
      <c r="J41" s="49">
        <v>734.0639000000001</v>
      </c>
      <c r="K41" s="49">
        <f t="shared" si="0"/>
        <v>14415.974473580762</v>
      </c>
      <c r="L41" s="48">
        <v>167.78294786603604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32166.13214339429</v>
      </c>
      <c r="E42" s="53">
        <f t="shared" si="1"/>
        <v>74062.91957957338</v>
      </c>
      <c r="F42" s="53">
        <f t="shared" si="1"/>
        <v>104445.58281811475</v>
      </c>
      <c r="G42" s="53">
        <f t="shared" si="1"/>
        <v>3877.3465379218055</v>
      </c>
      <c r="H42" s="53">
        <f t="shared" si="1"/>
        <v>0</v>
      </c>
      <c r="I42" s="53">
        <f t="shared" si="1"/>
        <v>6043.36341078256</v>
      </c>
      <c r="J42" s="53">
        <f t="shared" si="1"/>
        <v>36948.38674979347</v>
      </c>
      <c r="K42" s="53">
        <f t="shared" si="1"/>
        <v>257543.73123958026</v>
      </c>
      <c r="L42" s="53">
        <f t="shared" si="1"/>
        <v>1769.5889964752557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2021-08-10T09:27:16Z</dcterms:modified>
  <cp:category/>
  <cp:version/>
  <cp:contentType/>
  <cp:contentStatus/>
</cp:coreProperties>
</file>