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<sst xmlns="http://schemas.openxmlformats.org/spreadsheetml/2006/main" count="242" uniqueCount="208">
  <si>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</si>
  <si>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</si>
  <si>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</si>
  <si>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</si>
  <si>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</si>
  <si>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</si>
  <si>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</si>
  <si>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</si>
  <si>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</si>
  <si>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</si>
  <si>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</si>
  <si>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</si>
  <si>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</si>
  <si>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</si>
  <si>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</si>
  <si>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</si>
  <si>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</si>
  <si>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</si>
  <si>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</si>
  <si>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</si>
  <si>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</si>
  <si>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</si>
  <si>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</si>
  <si>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</si>
  <si>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</si>
  <si>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</si>
  <si>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</si>
  <si>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</si>
  <si>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</si>
  <si>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</si>
  <si>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</si>
  <si>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</si>
  <si>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</si>
  <si>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</si>
  <si>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</si>
  <si>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</si>
  <si>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</si>
  <si>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</si>
  <si>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</si>
  <si>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</si>
  <si>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</si>
  <si>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</si>
  <si>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</si>
  <si>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</si>
  <si>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</si>
  <si>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</si>
  <si>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</si>
  <si>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</si>
  <si>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</si>
  <si>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</si>
  <si>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</si>
  <si>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</si>
  <si>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</si>
  <si>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</si>
  <si>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</si>
  <si>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</si>
  <si>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</si>
  <si>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</si>
  <si>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</si>
  <si>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</si>
  <si>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</si>
  <si>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</si>
  <si>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</si>
  <si>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</si>
  <si>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</si>
  <si>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</si>
  <si>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</si>
  <si>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</si>
  <si>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</si>
  <si>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</si>
  <si>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</si>
  <si>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</si>
  <si>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</si>
  <si>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</si>
  <si>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</si>
  <si>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</si>
  <si>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</si>
  <si>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</si>
  <si>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</si>
  <si>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</si>
  <si>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</si>
  <si>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</si>
  <si>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</si>
  <si>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</si>
  <si>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</si>
  <si>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</si>
  <si>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</si>
  <si>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</si>
  <si>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</si>
  <si>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</si>
  <si>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</si>
  <si>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</si>
  <si>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</si>
  <si>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</si>
  <si>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</si>
  <si>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</si>
  <si>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</si>
  <si>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</si>
  <si>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</si>
  <si>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</si>
  <si>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</si>
  <si>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</si>
  <si>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</si>
  <si>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</si>
  <si>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</si>
  <si>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</si>
  <si>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</si>
  <si>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</si>
  <si>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</si>
  <si>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</si>
  <si>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</si>
  <si>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</si>
  <si>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</si>
  <si>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</si>
  <si>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</si>
  <si>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</si>
  <si>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</si>
  <si>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</si>
  <si>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</si>
  <si>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</si>
  <si>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</si>
  <si>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</si>
  <si>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</si>
  <si>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</si>
  <si>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</si>
  <si>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</si>
  <si>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</si>
  <si>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</si>
  <si>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</si>
  <si>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</si>
  <si>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</si>
  <si>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</si>
  <si>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</si>
  <si>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</si>
  <si>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</si>
  <si>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</si>
  <si>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</si>
  <si>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</si>
  <si>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</si>
  <si>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</si>
  <si>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</si>
  <si>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</si>
  <si>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</si>
  <si>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</si>
  <si>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</si>
  <si>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</si>
  <si>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</si>
  <si>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</si>
  <si>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</si>
  <si>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</si>
  <si>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</si>
  <si>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</si>
  <si>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</si>
  <si>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</si>
  <si>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</si>
  <si>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</si>
  <si>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</si>
  <si>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</si>
  <si>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</si>
  <si>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</si>
  <si>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</si>
  <si>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</si>
  <si>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</si>
  <si>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</si>
  <si>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</si>
  <si>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</si>
  <si>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</si>
  <si>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</si>
  <si>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</si>
  <si>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</si>
  <si>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</si>
  <si>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</si>
  <si>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</si>
  <si>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</si>
  <si>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</si>
  <si>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</si>
  <si>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</si>
  <si>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</si>
  <si>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</si>
  <si>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</si>
  <si>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</si>
  <si>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</si>
  <si>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</si>
  <si>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</si>
  <si>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</si>
  <si>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</si>
  <si>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</si>
  <si>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</si>
  <si>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</si>
  <si>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</si>
  <si>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</si>
  <si>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</si>
  <si>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</si>
  <si>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</si>
  <si>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</si>
  <si>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</si>
  <si>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Mutual Fund: Average Net Assets Under Management (AAUM) as on JUL 2023 (All figures in Rs. Crore)</t>
  </si>
  <si>
    <t>Table showing State wise /Union Territory wise contribution to AAUM of category of schemes as on Jul 2023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</si>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</sst>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Border="1" applyAlignment="1">
      <alignment horizontal="center" vertical="top" wrapText="1"/>
      <protection/>
    </xf>
    <xf numFmtId="2" fontId="5" fillId="0" borderId="20" xfId="56" applyNumberFormat="1" applyFont="1" applyBorder="1" applyAlignment="1">
      <alignment horizontal="center" vertical="top" wrapText="1"/>
      <protection/>
    </xf>
    <xf numFmtId="2" fontId="5" fillId="0" borderId="21" xfId="56" applyNumberFormat="1" applyFont="1" applyBorder="1" applyAlignment="1">
      <alignment horizontal="center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5" xfId="56" applyNumberFormat="1" applyFont="1" applyBorder="1" applyAlignment="1">
      <alignment horizontal="center" wrapText="1"/>
      <protection/>
    </xf>
    <xf numFmtId="2" fontId="5" fillId="0" borderId="26" xfId="56" applyNumberFormat="1" applyFont="1" applyBorder="1" applyAlignment="1">
      <alignment horizontal="center" wrapText="1"/>
      <protection/>
    </xf>
    <xf numFmtId="2" fontId="5" fillId="0" borderId="27" xfId="56" applyNumberFormat="1" applyFont="1" applyBorder="1" applyAlignment="1">
      <alignment horizontal="center" wrapText="1"/>
      <protection/>
    </xf>
    <xf numFmtId="3" fontId="5" fillId="0" borderId="28" xfId="56" applyNumberFormat="1" applyFont="1" applyBorder="1" applyAlignment="1">
      <alignment horizontal="center" vertical="center" wrapText="1"/>
      <protection/>
    </xf>
    <xf numFmtId="3" fontId="5" fillId="0" borderId="29" xfId="56" applyNumberFormat="1" applyFont="1" applyBorder="1" applyAlignment="1">
      <alignment horizontal="center" vertical="center" wrapText="1"/>
      <protection/>
    </xf>
    <xf numFmtId="3" fontId="5" fillId="0" borderId="30" xfId="56" applyNumberFormat="1" applyFont="1" applyBorder="1" applyAlignment="1">
      <alignment horizontal="center" vertical="center" wrapText="1"/>
      <protection/>
    </xf>
    <xf numFmtId="49" fontId="42" fillId="0" borderId="31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32" xfId="55" applyNumberFormat="1" applyFont="1" applyBorder="1" applyAlignment="1">
      <alignment horizontal="center" vertical="center" wrapText="1"/>
      <protection/>
    </xf>
    <xf numFmtId="49" fontId="42" fillId="0" borderId="33" xfId="55" applyNumberFormat="1" applyFont="1" applyBorder="1" applyAlignment="1">
      <alignment horizontal="center" vertical="center" wrapText="1"/>
      <protection/>
    </xf>
    <xf numFmtId="49" fontId="42" fillId="0" borderId="34" xfId="55" applyNumberFormat="1" applyFont="1" applyBorder="1" applyAlignment="1">
      <alignment horizontal="center" vertical="center" wrapText="1"/>
      <protection/>
    </xf>
    <xf numFmtId="2" fontId="4" fillId="0" borderId="25" xfId="56" applyNumberFormat="1" applyFont="1" applyBorder="1" applyAlignment="1">
      <alignment horizontal="left" vertical="top" wrapText="1"/>
      <protection/>
    </xf>
    <xf numFmtId="2" fontId="4" fillId="0" borderId="26" xfId="56" applyNumberFormat="1" applyFont="1" applyBorder="1" applyAlignment="1">
      <alignment horizontal="left" vertical="top" wrapText="1"/>
      <protection/>
    </xf>
    <xf numFmtId="2" fontId="4" fillId="0" borderId="27" xfId="56" applyNumberFormat="1" applyFont="1" applyBorder="1" applyAlignment="1">
      <alignment horizontal="left" vertical="top" wrapText="1"/>
      <protection/>
    </xf>
    <xf numFmtId="2" fontId="5" fillId="0" borderId="25" xfId="56" applyNumberFormat="1" applyFont="1" applyBorder="1" applyAlignment="1">
      <alignment horizontal="center" vertical="top" wrapText="1"/>
      <protection/>
    </xf>
    <xf numFmtId="2" fontId="5" fillId="0" borderId="26" xfId="56" applyNumberFormat="1" applyFont="1" applyBorder="1" applyAlignment="1">
      <alignment horizontal="center" vertical="top" wrapText="1"/>
      <protection/>
    </xf>
    <xf numFmtId="2" fontId="5" fillId="0" borderId="27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" sqref="B9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7" t="s">
        <v>0</v>
      </c>
      <c r="B2" s="69" t="s">
        <v>1</v>
      </c>
      <c r="C2" s="72" t="s">
        <v>196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8.75" thickBot="1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4" t="s">
        <v>30</v>
      </c>
    </row>
    <row r="4" spans="1:63" ht="18.75" thickBot="1">
      <c r="A4" s="68"/>
      <c r="B4" s="70"/>
      <c r="C4" s="61" t="s">
        <v>50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51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50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51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50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51</v>
      </c>
      <c r="BB4" s="62"/>
      <c r="BC4" s="62"/>
      <c r="BD4" s="62"/>
      <c r="BE4" s="62"/>
      <c r="BF4" s="62"/>
      <c r="BG4" s="62"/>
      <c r="BH4" s="62"/>
      <c r="BI4" s="62"/>
      <c r="BJ4" s="63"/>
      <c r="BK4" s="65"/>
    </row>
    <row r="5" spans="1:63" ht="18" customHeight="1">
      <c r="A5" s="68"/>
      <c r="B5" s="70"/>
      <c r="C5" s="58" t="s">
        <v>5</v>
      </c>
      <c r="D5" s="59"/>
      <c r="E5" s="59"/>
      <c r="F5" s="59"/>
      <c r="G5" s="60"/>
      <c r="H5" s="55" t="s">
        <v>6</v>
      </c>
      <c r="I5" s="56"/>
      <c r="J5" s="56"/>
      <c r="K5" s="56"/>
      <c r="L5" s="57"/>
      <c r="M5" s="58" t="s">
        <v>5</v>
      </c>
      <c r="N5" s="59"/>
      <c r="O5" s="59"/>
      <c r="P5" s="59"/>
      <c r="Q5" s="60"/>
      <c r="R5" s="55" t="s">
        <v>6</v>
      </c>
      <c r="S5" s="56"/>
      <c r="T5" s="56"/>
      <c r="U5" s="56"/>
      <c r="V5" s="57"/>
      <c r="W5" s="58" t="s">
        <v>5</v>
      </c>
      <c r="X5" s="59"/>
      <c r="Y5" s="59"/>
      <c r="Z5" s="59"/>
      <c r="AA5" s="60"/>
      <c r="AB5" s="55" t="s">
        <v>6</v>
      </c>
      <c r="AC5" s="56"/>
      <c r="AD5" s="56"/>
      <c r="AE5" s="56"/>
      <c r="AF5" s="57"/>
      <c r="AG5" s="58" t="s">
        <v>5</v>
      </c>
      <c r="AH5" s="59"/>
      <c r="AI5" s="59"/>
      <c r="AJ5" s="59"/>
      <c r="AK5" s="60"/>
      <c r="AL5" s="55" t="s">
        <v>6</v>
      </c>
      <c r="AM5" s="56"/>
      <c r="AN5" s="56"/>
      <c r="AO5" s="56"/>
      <c r="AP5" s="57"/>
      <c r="AQ5" s="58" t="s">
        <v>5</v>
      </c>
      <c r="AR5" s="59"/>
      <c r="AS5" s="59"/>
      <c r="AT5" s="59"/>
      <c r="AU5" s="60"/>
      <c r="AV5" s="55" t="s">
        <v>6</v>
      </c>
      <c r="AW5" s="56"/>
      <c r="AX5" s="56"/>
      <c r="AY5" s="56"/>
      <c r="AZ5" s="57"/>
      <c r="BA5" s="58" t="s">
        <v>5</v>
      </c>
      <c r="BB5" s="59"/>
      <c r="BC5" s="59"/>
      <c r="BD5" s="59"/>
      <c r="BE5" s="60"/>
      <c r="BF5" s="55" t="s">
        <v>6</v>
      </c>
      <c r="BG5" s="56"/>
      <c r="BH5" s="56"/>
      <c r="BI5" s="56"/>
      <c r="BJ5" s="57"/>
      <c r="BK5" s="65"/>
    </row>
    <row r="6" spans="1:63" ht="15.75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104.38403014929031</v>
      </c>
      <c r="E9" s="21">
        <v>0</v>
      </c>
      <c r="F9" s="21">
        <v>0</v>
      </c>
      <c r="G9" s="22">
        <v>0</v>
      </c>
      <c r="H9" s="20">
        <v>242.37137570422584</v>
      </c>
      <c r="I9" s="21">
        <v>16683.709731404644</v>
      </c>
      <c r="J9" s="21">
        <v>3671.30876009071</v>
      </c>
      <c r="K9" s="21">
        <v>0</v>
      </c>
      <c r="L9" s="22">
        <v>1201.3432915573871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140.4677519722903</v>
      </c>
      <c r="S9" s="21">
        <v>1255.7918187818066</v>
      </c>
      <c r="T9" s="21">
        <v>132.69127042070969</v>
      </c>
      <c r="U9" s="21">
        <v>0</v>
      </c>
      <c r="V9" s="22">
        <v>174.67309549619353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228.72091132183863</v>
      </c>
      <c r="AW9" s="21">
        <v>4506.28577206032</v>
      </c>
      <c r="AX9" s="21">
        <v>2.5412820938064518</v>
      </c>
      <c r="AY9" s="21">
        <v>0</v>
      </c>
      <c r="AZ9" s="22">
        <v>1178.3594885151617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137.36873605393555</v>
      </c>
      <c r="BG9" s="21">
        <v>212.79444806393548</v>
      </c>
      <c r="BH9" s="21">
        <v>17.330259768387094</v>
      </c>
      <c r="BI9" s="21">
        <v>0</v>
      </c>
      <c r="BJ9" s="22">
        <v>191.55423171374196</v>
      </c>
      <c r="BK9" s="23">
        <f>SUM(C9:BJ9)</f>
        <v>30081.696255168383</v>
      </c>
    </row>
    <row r="10" spans="1:63" ht="15">
      <c r="A10" s="19"/>
      <c r="B10" s="7" t="s">
        <v>98</v>
      </c>
      <c r="C10" s="20">
        <v>0</v>
      </c>
      <c r="D10" s="21">
        <v>5.899696534774193</v>
      </c>
      <c r="E10" s="21">
        <v>0</v>
      </c>
      <c r="F10" s="21">
        <v>0</v>
      </c>
      <c r="G10" s="22">
        <v>0</v>
      </c>
      <c r="H10" s="20">
        <v>6.292638919612904</v>
      </c>
      <c r="I10" s="21">
        <v>5296.891748099774</v>
      </c>
      <c r="J10" s="21">
        <v>6.596458688580646</v>
      </c>
      <c r="K10" s="21">
        <v>0</v>
      </c>
      <c r="L10" s="22">
        <v>182.61868306196777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3.7132853930645155</v>
      </c>
      <c r="S10" s="21">
        <v>249.261989138258</v>
      </c>
      <c r="T10" s="21">
        <v>55.98794702619356</v>
      </c>
      <c r="U10" s="21">
        <v>0</v>
      </c>
      <c r="V10" s="22">
        <v>205.5741284996775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18.523956153580645</v>
      </c>
      <c r="AW10" s="21">
        <v>2178.722950349383</v>
      </c>
      <c r="AX10" s="21">
        <v>4.260428416645161</v>
      </c>
      <c r="AY10" s="21">
        <v>0</v>
      </c>
      <c r="AZ10" s="22">
        <v>208.58368562800004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22.176404043709674</v>
      </c>
      <c r="BG10" s="21">
        <v>39.5947564103871</v>
      </c>
      <c r="BH10" s="21">
        <v>16.067971592258065</v>
      </c>
      <c r="BI10" s="21">
        <v>0</v>
      </c>
      <c r="BJ10" s="22">
        <v>53.26898291880644</v>
      </c>
      <c r="BK10" s="23">
        <f>SUM(C10:BJ10)</f>
        <v>8554.035710874672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110.2837266840645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248.66401462383874</v>
      </c>
      <c r="I11" s="25">
        <f t="shared" si="0"/>
        <v>21980.601479504418</v>
      </c>
      <c r="J11" s="25">
        <f t="shared" si="0"/>
        <v>3677.905218779291</v>
      </c>
      <c r="K11" s="25">
        <f t="shared" si="0"/>
        <v>0</v>
      </c>
      <c r="L11" s="26">
        <f t="shared" si="0"/>
        <v>1383.9619746193548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144.18103736535483</v>
      </c>
      <c r="S11" s="25">
        <f t="shared" si="0"/>
        <v>1505.0538079200646</v>
      </c>
      <c r="T11" s="25">
        <f t="shared" si="0"/>
        <v>188.67921744690324</v>
      </c>
      <c r="U11" s="25">
        <f t="shared" si="0"/>
        <v>0</v>
      </c>
      <c r="V11" s="26">
        <f t="shared" si="0"/>
        <v>380.247223995871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247.24486747541928</v>
      </c>
      <c r="AW11" s="25">
        <f t="shared" si="1"/>
        <v>6685.008722409702</v>
      </c>
      <c r="AX11" s="25">
        <f t="shared" si="1"/>
        <v>6.801710510451613</v>
      </c>
      <c r="AY11" s="25">
        <f t="shared" si="1"/>
        <v>0</v>
      </c>
      <c r="AZ11" s="26">
        <f t="shared" si="1"/>
        <v>1386.9431741431617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159.54514009764523</v>
      </c>
      <c r="BG11" s="25">
        <f t="shared" si="1"/>
        <v>252.38920447432258</v>
      </c>
      <c r="BH11" s="25">
        <f t="shared" si="1"/>
        <v>33.398231360645156</v>
      </c>
      <c r="BI11" s="25">
        <f t="shared" si="1"/>
        <v>0</v>
      </c>
      <c r="BJ11" s="26">
        <f t="shared" si="1"/>
        <v>244.8232146325484</v>
      </c>
      <c r="BK11" s="27">
        <f t="shared" si="1"/>
        <v>38635.73196604305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49.58402755751612</v>
      </c>
      <c r="E14" s="21">
        <v>0</v>
      </c>
      <c r="F14" s="21">
        <v>0</v>
      </c>
      <c r="G14" s="22">
        <v>0</v>
      </c>
      <c r="H14" s="20">
        <v>69.63200862716128</v>
      </c>
      <c r="I14" s="21">
        <v>388.43741477287097</v>
      </c>
      <c r="J14" s="21">
        <v>4.729636820774193</v>
      </c>
      <c r="K14" s="21">
        <v>0</v>
      </c>
      <c r="L14" s="22">
        <v>253.12491678158065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30.22251970935483</v>
      </c>
      <c r="S14" s="21">
        <v>89.15228197135484</v>
      </c>
      <c r="T14" s="21">
        <v>0</v>
      </c>
      <c r="U14" s="21">
        <v>0</v>
      </c>
      <c r="V14" s="22">
        <v>32.00706722796774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35.89234219780645</v>
      </c>
      <c r="AW14" s="21">
        <v>237.16529889706501</v>
      </c>
      <c r="AX14" s="21">
        <v>8.281788237677418</v>
      </c>
      <c r="AY14" s="21">
        <v>0</v>
      </c>
      <c r="AZ14" s="22">
        <v>157.41541344725812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10.314547908741934</v>
      </c>
      <c r="BG14" s="21">
        <v>14.20481102448387</v>
      </c>
      <c r="BH14" s="21">
        <v>0</v>
      </c>
      <c r="BI14" s="21">
        <v>0</v>
      </c>
      <c r="BJ14" s="22">
        <v>30.22118715719355</v>
      </c>
      <c r="BK14" s="23">
        <f>SUM(C14:BJ14)</f>
        <v>1410.3852623388068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49.58402755751612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69.63200862716128</v>
      </c>
      <c r="I15" s="25">
        <f t="shared" si="2"/>
        <v>388.43741477287097</v>
      </c>
      <c r="J15" s="25">
        <f t="shared" si="2"/>
        <v>4.729636820774193</v>
      </c>
      <c r="K15" s="25">
        <f t="shared" si="2"/>
        <v>0</v>
      </c>
      <c r="L15" s="26">
        <f t="shared" si="2"/>
        <v>253.12491678158065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30.22251970935483</v>
      </c>
      <c r="S15" s="25">
        <f t="shared" si="2"/>
        <v>89.15228197135484</v>
      </c>
      <c r="T15" s="25">
        <f t="shared" si="2"/>
        <v>0</v>
      </c>
      <c r="U15" s="25">
        <f t="shared" si="2"/>
        <v>0</v>
      </c>
      <c r="V15" s="26">
        <f t="shared" si="2"/>
        <v>32.00706722796774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35.89234219780645</v>
      </c>
      <c r="AW15" s="25">
        <f t="shared" si="2"/>
        <v>237.16529889706501</v>
      </c>
      <c r="AX15" s="25">
        <f t="shared" si="2"/>
        <v>8.281788237677418</v>
      </c>
      <c r="AY15" s="25">
        <f t="shared" si="2"/>
        <v>0</v>
      </c>
      <c r="AZ15" s="26">
        <f t="shared" si="2"/>
        <v>157.41541344725812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10.314547908741934</v>
      </c>
      <c r="BG15" s="25">
        <f t="shared" si="2"/>
        <v>14.20481102448387</v>
      </c>
      <c r="BH15" s="25">
        <f t="shared" si="2"/>
        <v>0</v>
      </c>
      <c r="BI15" s="25">
        <f t="shared" si="2"/>
        <v>0</v>
      </c>
      <c r="BJ15" s="26">
        <f t="shared" si="2"/>
        <v>30.22118715719355</v>
      </c>
      <c r="BK15" s="26">
        <f t="shared" si="2"/>
        <v>1410.3852623388068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0.5739828129999999</v>
      </c>
      <c r="E18" s="21">
        <v>0</v>
      </c>
      <c r="F18" s="21">
        <v>0</v>
      </c>
      <c r="G18" s="22">
        <v>0</v>
      </c>
      <c r="H18" s="20">
        <v>0.0418379502903226</v>
      </c>
      <c r="I18" s="21">
        <v>17.500826731645166</v>
      </c>
      <c r="J18" s="21">
        <v>0</v>
      </c>
      <c r="K18" s="21">
        <v>0</v>
      </c>
      <c r="L18" s="22">
        <v>5.930893359032258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0.018581481903225804</v>
      </c>
      <c r="S18" s="21">
        <v>0</v>
      </c>
      <c r="T18" s="21">
        <v>0.05132054203225805</v>
      </c>
      <c r="U18" s="21">
        <v>0</v>
      </c>
      <c r="V18" s="22">
        <v>0.15463782800000003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0.26780830645161297</v>
      </c>
      <c r="AW18" s="21">
        <v>16.23435486512722</v>
      </c>
      <c r="AX18" s="21">
        <v>0</v>
      </c>
      <c r="AY18" s="21">
        <v>0</v>
      </c>
      <c r="AZ18" s="22">
        <v>0.9782348749677419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0.32226522235483873</v>
      </c>
      <c r="BG18" s="21">
        <v>0.027107017096774197</v>
      </c>
      <c r="BH18" s="21">
        <v>0</v>
      </c>
      <c r="BI18" s="21">
        <v>0</v>
      </c>
      <c r="BJ18" s="22">
        <v>0.20935051441935495</v>
      </c>
      <c r="BK18" s="23">
        <f aca="true" t="shared" si="3" ref="BK18:BK31">SUM(C18:BJ18)</f>
        <v>42.31120150632077</v>
      </c>
    </row>
    <row r="19" spans="1:63" ht="15">
      <c r="A19" s="19"/>
      <c r="B19" s="7" t="s">
        <v>101</v>
      </c>
      <c r="C19" s="20">
        <v>0</v>
      </c>
      <c r="D19" s="21">
        <v>0.5666243761290322</v>
      </c>
      <c r="E19" s="21">
        <v>0</v>
      </c>
      <c r="F19" s="21">
        <v>0</v>
      </c>
      <c r="G19" s="22">
        <v>0</v>
      </c>
      <c r="H19" s="20">
        <v>0</v>
      </c>
      <c r="I19" s="21">
        <v>0.061379350354838706</v>
      </c>
      <c r="J19" s="21">
        <v>0</v>
      </c>
      <c r="K19" s="21">
        <v>0</v>
      </c>
      <c r="L19" s="22">
        <v>0.15513245199999998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0.03032999167741936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0.2540960670645161</v>
      </c>
      <c r="AW19" s="21">
        <v>0.35457785061505126</v>
      </c>
      <c r="AX19" s="21">
        <v>0</v>
      </c>
      <c r="AY19" s="21">
        <v>0</v>
      </c>
      <c r="AZ19" s="22">
        <v>1.0542359855483872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0.049239041032258055</v>
      </c>
      <c r="BG19" s="21">
        <v>0</v>
      </c>
      <c r="BH19" s="21">
        <v>0</v>
      </c>
      <c r="BI19" s="21">
        <v>0</v>
      </c>
      <c r="BJ19" s="22">
        <v>0.260615959483871</v>
      </c>
      <c r="BK19" s="23">
        <f t="shared" si="3"/>
        <v>2.7862310739053737</v>
      </c>
    </row>
    <row r="20" spans="1:63" ht="15">
      <c r="A20" s="19"/>
      <c r="B20" s="7" t="s">
        <v>102</v>
      </c>
      <c r="C20" s="20">
        <v>0</v>
      </c>
      <c r="D20" s="21">
        <v>0</v>
      </c>
      <c r="E20" s="21">
        <v>0</v>
      </c>
      <c r="F20" s="21">
        <v>0</v>
      </c>
      <c r="G20" s="22">
        <v>0</v>
      </c>
      <c r="H20" s="20">
        <v>0.05296579935483871</v>
      </c>
      <c r="I20" s="21">
        <v>10.593159677419354</v>
      </c>
      <c r="J20" s="21">
        <v>0</v>
      </c>
      <c r="K20" s="21">
        <v>0</v>
      </c>
      <c r="L20" s="22">
        <v>16.12732886309677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0.021197809258064516</v>
      </c>
      <c r="S20" s="21">
        <v>0</v>
      </c>
      <c r="T20" s="21">
        <v>0</v>
      </c>
      <c r="U20" s="21">
        <v>0</v>
      </c>
      <c r="V20" s="22">
        <v>0.012711791612903225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14.609579990935487</v>
      </c>
      <c r="AW20" s="21">
        <v>3.6164235215659892</v>
      </c>
      <c r="AX20" s="21">
        <v>0</v>
      </c>
      <c r="AY20" s="21">
        <v>0</v>
      </c>
      <c r="AZ20" s="22">
        <v>9.959361491612905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0.011854442258064517</v>
      </c>
      <c r="BG20" s="21">
        <v>0</v>
      </c>
      <c r="BH20" s="21">
        <v>0</v>
      </c>
      <c r="BI20" s="21">
        <v>0</v>
      </c>
      <c r="BJ20" s="22">
        <v>1.0041270858709677</v>
      </c>
      <c r="BK20" s="23">
        <f t="shared" si="3"/>
        <v>56.00871047298535</v>
      </c>
    </row>
    <row r="21" spans="1:63" ht="15">
      <c r="A21" s="19"/>
      <c r="B21" s="7" t="s">
        <v>151</v>
      </c>
      <c r="C21" s="20">
        <v>0</v>
      </c>
      <c r="D21" s="21">
        <v>4.36125032467742</v>
      </c>
      <c r="E21" s="21">
        <v>0</v>
      </c>
      <c r="F21" s="21">
        <v>0</v>
      </c>
      <c r="G21" s="22">
        <v>0</v>
      </c>
      <c r="H21" s="20">
        <v>0.0915862609354839</v>
      </c>
      <c r="I21" s="21">
        <v>176.49189586625806</v>
      </c>
      <c r="J21" s="21">
        <v>0</v>
      </c>
      <c r="K21" s="21">
        <v>0</v>
      </c>
      <c r="L21" s="22">
        <v>5.954197001451612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0.044811850838709685</v>
      </c>
      <c r="S21" s="21">
        <v>0</v>
      </c>
      <c r="T21" s="21">
        <v>0</v>
      </c>
      <c r="U21" s="21">
        <v>0</v>
      </c>
      <c r="V21" s="22">
        <v>2.187821224967742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0.1894631810645161</v>
      </c>
      <c r="AW21" s="21">
        <v>6.185225914874808</v>
      </c>
      <c r="AX21" s="21">
        <v>0</v>
      </c>
      <c r="AY21" s="21">
        <v>0</v>
      </c>
      <c r="AZ21" s="22">
        <v>1.8609825631935484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0.08909988732258065</v>
      </c>
      <c r="BG21" s="21">
        <v>0.21702547087096768</v>
      </c>
      <c r="BH21" s="21">
        <v>0</v>
      </c>
      <c r="BI21" s="21">
        <v>0</v>
      </c>
      <c r="BJ21" s="22">
        <v>0.0016276911612903228</v>
      </c>
      <c r="BK21" s="23">
        <f t="shared" si="3"/>
        <v>197.67498723761676</v>
      </c>
    </row>
    <row r="22" spans="1:63" ht="15">
      <c r="A22" s="19"/>
      <c r="B22" s="7" t="s">
        <v>158</v>
      </c>
      <c r="C22" s="20">
        <v>0</v>
      </c>
      <c r="D22" s="21">
        <v>0.5389856451612903</v>
      </c>
      <c r="E22" s="21">
        <v>0</v>
      </c>
      <c r="F22" s="21">
        <v>0</v>
      </c>
      <c r="G22" s="22">
        <v>0</v>
      </c>
      <c r="H22" s="20">
        <v>0.028025853580645167</v>
      </c>
      <c r="I22" s="21">
        <v>49.83492372925806</v>
      </c>
      <c r="J22" s="21">
        <v>0</v>
      </c>
      <c r="K22" s="21">
        <v>0</v>
      </c>
      <c r="L22" s="22">
        <v>2.3230197759354843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0.028564810741935485</v>
      </c>
      <c r="S22" s="21">
        <v>0</v>
      </c>
      <c r="T22" s="21">
        <v>0</v>
      </c>
      <c r="U22" s="21">
        <v>0</v>
      </c>
      <c r="V22" s="22">
        <v>2.1558347885161284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0.06597542693548387</v>
      </c>
      <c r="AW22" s="21">
        <v>44.82610615124341</v>
      </c>
      <c r="AX22" s="21">
        <v>0</v>
      </c>
      <c r="AY22" s="21">
        <v>0</v>
      </c>
      <c r="AZ22" s="22">
        <v>52.07138085122582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0.009137215129032258</v>
      </c>
      <c r="BG22" s="21">
        <v>0</v>
      </c>
      <c r="BH22" s="21">
        <v>0</v>
      </c>
      <c r="BI22" s="21">
        <v>0</v>
      </c>
      <c r="BJ22" s="22">
        <v>0</v>
      </c>
      <c r="BK22" s="23">
        <f t="shared" si="3"/>
        <v>151.8819542477273</v>
      </c>
    </row>
    <row r="23" spans="1:63" ht="15">
      <c r="A23" s="19"/>
      <c r="B23" s="7" t="s">
        <v>103</v>
      </c>
      <c r="C23" s="20">
        <v>0</v>
      </c>
      <c r="D23" s="21">
        <v>0.5683796682258064</v>
      </c>
      <c r="E23" s="21">
        <v>0</v>
      </c>
      <c r="F23" s="21">
        <v>0</v>
      </c>
      <c r="G23" s="22">
        <v>0</v>
      </c>
      <c r="H23" s="20">
        <v>0.03826961887096775</v>
      </c>
      <c r="I23" s="21">
        <v>1.0000000000000003E-09</v>
      </c>
      <c r="J23" s="21">
        <v>0</v>
      </c>
      <c r="K23" s="21">
        <v>0</v>
      </c>
      <c r="L23" s="22">
        <v>0.04567951903225807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0.005255257580645162</v>
      </c>
      <c r="S23" s="21">
        <v>0</v>
      </c>
      <c r="T23" s="21">
        <v>0</v>
      </c>
      <c r="U23" s="21">
        <v>0</v>
      </c>
      <c r="V23" s="22">
        <v>0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1.3288454632258064</v>
      </c>
      <c r="AW23" s="21">
        <v>0.1411809758454789</v>
      </c>
      <c r="AX23" s="21">
        <v>0</v>
      </c>
      <c r="AY23" s="21">
        <v>0</v>
      </c>
      <c r="AZ23" s="22">
        <v>1.1697410119354839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0.2566508249354838</v>
      </c>
      <c r="BG23" s="21">
        <v>0.27123158700000005</v>
      </c>
      <c r="BH23" s="21">
        <v>0</v>
      </c>
      <c r="BI23" s="21">
        <v>0</v>
      </c>
      <c r="BJ23" s="22">
        <v>0.4570682361612904</v>
      </c>
      <c r="BK23" s="23">
        <f t="shared" si="3"/>
        <v>4.28230216381322</v>
      </c>
    </row>
    <row r="24" spans="1:63" ht="15">
      <c r="A24" s="19"/>
      <c r="B24" s="7" t="s">
        <v>104</v>
      </c>
      <c r="C24" s="20">
        <v>0</v>
      </c>
      <c r="D24" s="21">
        <v>0.5715425113870967</v>
      </c>
      <c r="E24" s="21">
        <v>0</v>
      </c>
      <c r="F24" s="21">
        <v>0</v>
      </c>
      <c r="G24" s="22">
        <v>0</v>
      </c>
      <c r="H24" s="20">
        <v>0.01478988516129032</v>
      </c>
      <c r="I24" s="21">
        <v>0</v>
      </c>
      <c r="J24" s="21">
        <v>0</v>
      </c>
      <c r="K24" s="21">
        <v>0</v>
      </c>
      <c r="L24" s="22">
        <v>0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0.0016237675483870967</v>
      </c>
      <c r="S24" s="21">
        <v>0</v>
      </c>
      <c r="T24" s="21">
        <v>0</v>
      </c>
      <c r="U24" s="21">
        <v>0</v>
      </c>
      <c r="V24" s="22">
        <v>5.590470967741935E-05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0.453265833516129</v>
      </c>
      <c r="AW24" s="21">
        <v>0.06749395331202614</v>
      </c>
      <c r="AX24" s="21">
        <v>0</v>
      </c>
      <c r="AY24" s="21">
        <v>0</v>
      </c>
      <c r="AZ24" s="22">
        <v>1.7384912972903226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0.30122460154838715</v>
      </c>
      <c r="BG24" s="21">
        <v>0.8357000230967744</v>
      </c>
      <c r="BH24" s="21">
        <v>0</v>
      </c>
      <c r="BI24" s="21">
        <v>0</v>
      </c>
      <c r="BJ24" s="22">
        <v>0.18587334348387097</v>
      </c>
      <c r="BK24" s="23">
        <f t="shared" si="3"/>
        <v>4.170061121053962</v>
      </c>
    </row>
    <row r="25" spans="1:63" ht="15">
      <c r="A25" s="19"/>
      <c r="B25" s="7" t="s">
        <v>105</v>
      </c>
      <c r="C25" s="20">
        <v>0</v>
      </c>
      <c r="D25" s="21">
        <v>0.572362403548387</v>
      </c>
      <c r="E25" s="21">
        <v>0</v>
      </c>
      <c r="F25" s="21">
        <v>0</v>
      </c>
      <c r="G25" s="22">
        <v>0</v>
      </c>
      <c r="H25" s="20">
        <v>0.061823376645161285</v>
      </c>
      <c r="I25" s="21">
        <v>29.906754956645162</v>
      </c>
      <c r="J25" s="21">
        <v>0</v>
      </c>
      <c r="K25" s="21">
        <v>0</v>
      </c>
      <c r="L25" s="22">
        <v>1.032433010354839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0.02277751525806452</v>
      </c>
      <c r="S25" s="21">
        <v>19.764587982322574</v>
      </c>
      <c r="T25" s="21">
        <v>0</v>
      </c>
      <c r="U25" s="21">
        <v>0</v>
      </c>
      <c r="V25" s="22">
        <v>0.07396250980645161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0.6914736400967743</v>
      </c>
      <c r="AW25" s="21">
        <v>11.39829200051396</v>
      </c>
      <c r="AX25" s="21">
        <v>0</v>
      </c>
      <c r="AY25" s="21">
        <v>0</v>
      </c>
      <c r="AZ25" s="22">
        <v>4.129604003967741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0.5020892557096774</v>
      </c>
      <c r="BG25" s="21">
        <v>0.00553434680645161</v>
      </c>
      <c r="BH25" s="21">
        <v>0.13352824222580645</v>
      </c>
      <c r="BI25" s="21">
        <v>0</v>
      </c>
      <c r="BJ25" s="22">
        <v>0.1846867174193548</v>
      </c>
      <c r="BK25" s="23">
        <f t="shared" si="3"/>
        <v>68.4799099613204</v>
      </c>
    </row>
    <row r="26" spans="1:63" ht="15">
      <c r="A26" s="19"/>
      <c r="B26" s="7" t="s">
        <v>137</v>
      </c>
      <c r="C26" s="20">
        <v>0</v>
      </c>
      <c r="D26" s="21">
        <v>2.904830806451613</v>
      </c>
      <c r="E26" s="21">
        <v>0</v>
      </c>
      <c r="F26" s="21">
        <v>0</v>
      </c>
      <c r="G26" s="22">
        <v>0</v>
      </c>
      <c r="H26" s="20">
        <v>0.09329009764516129</v>
      </c>
      <c r="I26" s="21">
        <v>0</v>
      </c>
      <c r="J26" s="21">
        <v>0</v>
      </c>
      <c r="K26" s="21">
        <v>0</v>
      </c>
      <c r="L26" s="22">
        <v>2.227964481516129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0.02227036951612903</v>
      </c>
      <c r="S26" s="21">
        <v>0</v>
      </c>
      <c r="T26" s="21">
        <v>0</v>
      </c>
      <c r="U26" s="21">
        <v>0</v>
      </c>
      <c r="V26" s="22">
        <v>0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3.133238096967742</v>
      </c>
      <c r="AW26" s="21">
        <v>1.3479957625117196</v>
      </c>
      <c r="AX26" s="21">
        <v>0</v>
      </c>
      <c r="AY26" s="21">
        <v>0</v>
      </c>
      <c r="AZ26" s="22">
        <v>30.071035079806443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0.5112771103870967</v>
      </c>
      <c r="BG26" s="21">
        <v>0</v>
      </c>
      <c r="BH26" s="21">
        <v>0</v>
      </c>
      <c r="BI26" s="21">
        <v>0</v>
      </c>
      <c r="BJ26" s="22">
        <v>2.7933534086129033</v>
      </c>
      <c r="BK26" s="23">
        <f t="shared" si="3"/>
        <v>43.105255213414935</v>
      </c>
    </row>
    <row r="27" spans="1:63" ht="15">
      <c r="A27" s="19"/>
      <c r="B27" s="7" t="s">
        <v>193</v>
      </c>
      <c r="C27" s="20">
        <v>0</v>
      </c>
      <c r="D27" s="21">
        <v>0.10213873145161288</v>
      </c>
      <c r="E27" s="21">
        <v>0</v>
      </c>
      <c r="F27" s="21">
        <v>0</v>
      </c>
      <c r="G27" s="22">
        <v>0</v>
      </c>
      <c r="H27" s="20">
        <v>0.4116707662903225</v>
      </c>
      <c r="I27" s="21">
        <v>47.753460701741936</v>
      </c>
      <c r="J27" s="21">
        <v>0</v>
      </c>
      <c r="K27" s="21">
        <v>0</v>
      </c>
      <c r="L27" s="22">
        <v>15.925745812806449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0.07088427916129031</v>
      </c>
      <c r="S27" s="21">
        <v>4.085549270709678</v>
      </c>
      <c r="T27" s="21">
        <v>0</v>
      </c>
      <c r="U27" s="21">
        <v>0</v>
      </c>
      <c r="V27" s="22">
        <v>0.6861631601290321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0.27724694445161285</v>
      </c>
      <c r="AW27" s="21">
        <v>14.160366562893318</v>
      </c>
      <c r="AX27" s="21">
        <v>0</v>
      </c>
      <c r="AY27" s="21">
        <v>0</v>
      </c>
      <c r="AZ27" s="22">
        <v>13.604596350225805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0.04235248032258065</v>
      </c>
      <c r="BG27" s="21">
        <v>2.041575340483871</v>
      </c>
      <c r="BH27" s="21">
        <v>0</v>
      </c>
      <c r="BI27" s="21">
        <v>0</v>
      </c>
      <c r="BJ27" s="22">
        <v>1.1943215714838709</v>
      </c>
      <c r="BK27" s="23">
        <f t="shared" si="3"/>
        <v>100.35607197215138</v>
      </c>
    </row>
    <row r="28" spans="1:63" ht="15">
      <c r="A28" s="19"/>
      <c r="B28" s="7" t="s">
        <v>194</v>
      </c>
      <c r="C28" s="20">
        <v>0</v>
      </c>
      <c r="D28" s="21">
        <v>20.75910152709677</v>
      </c>
      <c r="E28" s="21">
        <v>0</v>
      </c>
      <c r="F28" s="21">
        <v>0</v>
      </c>
      <c r="G28" s="22">
        <v>0</v>
      </c>
      <c r="H28" s="20">
        <v>0.3072493180322581</v>
      </c>
      <c r="I28" s="21">
        <v>51.997952455677435</v>
      </c>
      <c r="J28" s="21">
        <v>0</v>
      </c>
      <c r="K28" s="21">
        <v>0</v>
      </c>
      <c r="L28" s="22">
        <v>19.649463965548385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0.4293128395483872</v>
      </c>
      <c r="S28" s="21">
        <v>7.26918496996774</v>
      </c>
      <c r="T28" s="21">
        <v>0.5138391464838712</v>
      </c>
      <c r="U28" s="21">
        <v>0</v>
      </c>
      <c r="V28" s="22">
        <v>8.084665661096773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0.7045699267096777</v>
      </c>
      <c r="AW28" s="21">
        <v>18.655042646375914</v>
      </c>
      <c r="AX28" s="21">
        <v>0</v>
      </c>
      <c r="AY28" s="21">
        <v>0</v>
      </c>
      <c r="AZ28" s="22">
        <v>51.92433170674194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0.9364608598709677</v>
      </c>
      <c r="BG28" s="21">
        <v>0.3747717380645161</v>
      </c>
      <c r="BH28" s="21">
        <v>0.3593701606129032</v>
      </c>
      <c r="BI28" s="21">
        <v>0</v>
      </c>
      <c r="BJ28" s="22">
        <v>11.291632277129034</v>
      </c>
      <c r="BK28" s="23">
        <f t="shared" si="3"/>
        <v>193.25694919895662</v>
      </c>
    </row>
    <row r="29" spans="1:63" ht="15">
      <c r="A29" s="19"/>
      <c r="B29" s="7" t="s">
        <v>106</v>
      </c>
      <c r="C29" s="20">
        <v>0</v>
      </c>
      <c r="D29" s="21">
        <v>0.5766567804193545</v>
      </c>
      <c r="E29" s="21">
        <v>0</v>
      </c>
      <c r="F29" s="21">
        <v>0</v>
      </c>
      <c r="G29" s="22">
        <v>0</v>
      </c>
      <c r="H29" s="20">
        <v>0</v>
      </c>
      <c r="I29" s="21">
        <v>0</v>
      </c>
      <c r="J29" s="21">
        <v>0</v>
      </c>
      <c r="K29" s="21">
        <v>0</v>
      </c>
      <c r="L29" s="22">
        <v>6.044537173806451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</v>
      </c>
      <c r="S29" s="21">
        <v>0</v>
      </c>
      <c r="T29" s="21">
        <v>0</v>
      </c>
      <c r="U29" s="21">
        <v>0</v>
      </c>
      <c r="V29" s="22">
        <v>0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0.7165845212903225</v>
      </c>
      <c r="AW29" s="21">
        <v>0.6326757161335759</v>
      </c>
      <c r="AX29" s="21">
        <v>0</v>
      </c>
      <c r="AY29" s="21">
        <v>0</v>
      </c>
      <c r="AZ29" s="22">
        <v>8.357839696774196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0.282138691548387</v>
      </c>
      <c r="BG29" s="21">
        <v>0</v>
      </c>
      <c r="BH29" s="21">
        <v>0</v>
      </c>
      <c r="BI29" s="21">
        <v>0</v>
      </c>
      <c r="BJ29" s="22">
        <v>0.02773603625806451</v>
      </c>
      <c r="BK29" s="23">
        <f t="shared" si="3"/>
        <v>16.638168616230352</v>
      </c>
    </row>
    <row r="30" spans="1:63" ht="15">
      <c r="A30" s="19"/>
      <c r="B30" s="7" t="s">
        <v>179</v>
      </c>
      <c r="C30" s="20">
        <v>0</v>
      </c>
      <c r="D30" s="21">
        <v>4.3450237199999995</v>
      </c>
      <c r="E30" s="21">
        <v>0</v>
      </c>
      <c r="F30" s="21">
        <v>0</v>
      </c>
      <c r="G30" s="22">
        <v>0</v>
      </c>
      <c r="H30" s="20">
        <v>0.08380451009677418</v>
      </c>
      <c r="I30" s="21">
        <v>5.989086747612903</v>
      </c>
      <c r="J30" s="21">
        <v>0</v>
      </c>
      <c r="K30" s="21">
        <v>0</v>
      </c>
      <c r="L30" s="22">
        <v>4.515835461903225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0.02348661567741936</v>
      </c>
      <c r="S30" s="21">
        <v>0</v>
      </c>
      <c r="T30" s="21">
        <v>0</v>
      </c>
      <c r="U30" s="21">
        <v>0</v>
      </c>
      <c r="V30" s="22">
        <v>0.42702935722580654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0.31694033080645156</v>
      </c>
      <c r="AW30" s="21">
        <v>39.43793472794777</v>
      </c>
      <c r="AX30" s="21">
        <v>0</v>
      </c>
      <c r="AY30" s="21">
        <v>0</v>
      </c>
      <c r="AZ30" s="22">
        <v>9.406491709935482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0.04753612329032259</v>
      </c>
      <c r="BG30" s="21">
        <v>0</v>
      </c>
      <c r="BH30" s="21">
        <v>0</v>
      </c>
      <c r="BI30" s="21">
        <v>0</v>
      </c>
      <c r="BJ30" s="22">
        <v>0.15987487680645163</v>
      </c>
      <c r="BK30" s="23">
        <f t="shared" si="3"/>
        <v>64.75304418130261</v>
      </c>
    </row>
    <row r="31" spans="1:63" ht="15">
      <c r="A31" s="19"/>
      <c r="B31" s="7" t="s">
        <v>189</v>
      </c>
      <c r="C31" s="20">
        <v>0</v>
      </c>
      <c r="D31" s="21">
        <v>0.07273361154838709</v>
      </c>
      <c r="E31" s="21">
        <v>0</v>
      </c>
      <c r="F31" s="21">
        <v>0</v>
      </c>
      <c r="G31" s="22">
        <v>0</v>
      </c>
      <c r="H31" s="20">
        <v>0.014027196451612899</v>
      </c>
      <c r="I31" s="21">
        <v>42.28939994841936</v>
      </c>
      <c r="J31" s="21">
        <v>0</v>
      </c>
      <c r="K31" s="21">
        <v>0</v>
      </c>
      <c r="L31" s="22">
        <v>2.553376472451613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0.003117154645161291</v>
      </c>
      <c r="S31" s="21">
        <v>0</v>
      </c>
      <c r="T31" s="21">
        <v>0</v>
      </c>
      <c r="U31" s="21">
        <v>0</v>
      </c>
      <c r="V31" s="22">
        <v>0.05195257970967744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0.14607738806451614</v>
      </c>
      <c r="AW31" s="21">
        <v>0.05395819401560113</v>
      </c>
      <c r="AX31" s="21">
        <v>0</v>
      </c>
      <c r="AY31" s="21">
        <v>0</v>
      </c>
      <c r="AZ31" s="22">
        <v>0.9997829712258064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0.06485358996774195</v>
      </c>
      <c r="BG31" s="21">
        <v>0</v>
      </c>
      <c r="BH31" s="21">
        <v>0</v>
      </c>
      <c r="BI31" s="21">
        <v>0</v>
      </c>
      <c r="BJ31" s="22">
        <v>0.3683684017419354</v>
      </c>
      <c r="BK31" s="23">
        <f t="shared" si="3"/>
        <v>46.617647508241404</v>
      </c>
    </row>
    <row r="32" spans="1:63" s="28" customFormat="1" ht="15">
      <c r="A32" s="19"/>
      <c r="B32" s="8" t="s">
        <v>15</v>
      </c>
      <c r="C32" s="24">
        <f aca="true" t="shared" si="4" ref="C32:AH32">SUM(C18:C31)</f>
        <v>0</v>
      </c>
      <c r="D32" s="24">
        <f t="shared" si="4"/>
        <v>36.51361291909677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1.2393406333548387</v>
      </c>
      <c r="I32" s="24">
        <f t="shared" si="4"/>
        <v>432.4188401660323</v>
      </c>
      <c r="J32" s="24">
        <f t="shared" si="4"/>
        <v>0</v>
      </c>
      <c r="K32" s="24">
        <f t="shared" si="4"/>
        <v>0</v>
      </c>
      <c r="L32" s="24">
        <f t="shared" si="4"/>
        <v>82.48560734893547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0.7222137433548389</v>
      </c>
      <c r="S32" s="24">
        <f t="shared" si="4"/>
        <v>31.11932222299999</v>
      </c>
      <c r="T32" s="24">
        <f t="shared" si="4"/>
        <v>0.5651596885161292</v>
      </c>
      <c r="U32" s="24">
        <f t="shared" si="4"/>
        <v>0</v>
      </c>
      <c r="V32" s="24">
        <f t="shared" si="4"/>
        <v>13.834834805774195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24">
        <f t="shared" si="4"/>
        <v>0</v>
      </c>
      <c r="AA32" s="24">
        <f t="shared" si="4"/>
        <v>0</v>
      </c>
      <c r="AB32" s="24">
        <f t="shared" si="4"/>
        <v>0</v>
      </c>
      <c r="AC32" s="24">
        <f t="shared" si="4"/>
        <v>0</v>
      </c>
      <c r="AD32" s="24">
        <f t="shared" si="4"/>
        <v>0</v>
      </c>
      <c r="AE32" s="24">
        <f t="shared" si="4"/>
        <v>0</v>
      </c>
      <c r="AF32" s="24">
        <f t="shared" si="4"/>
        <v>0</v>
      </c>
      <c r="AG32" s="24">
        <f t="shared" si="4"/>
        <v>0</v>
      </c>
      <c r="AH32" s="24">
        <f t="shared" si="4"/>
        <v>0</v>
      </c>
      <c r="AI32" s="24">
        <f aca="true" t="shared" si="5" ref="AI32:BK32">SUM(AI18:AI31)</f>
        <v>0</v>
      </c>
      <c r="AJ32" s="24">
        <f t="shared" si="5"/>
        <v>0</v>
      </c>
      <c r="AK32" s="24">
        <f t="shared" si="5"/>
        <v>0</v>
      </c>
      <c r="AL32" s="24">
        <f t="shared" si="5"/>
        <v>0</v>
      </c>
      <c r="AM32" s="24">
        <f t="shared" si="5"/>
        <v>0</v>
      </c>
      <c r="AN32" s="24">
        <f t="shared" si="5"/>
        <v>0</v>
      </c>
      <c r="AO32" s="24">
        <f t="shared" si="5"/>
        <v>0</v>
      </c>
      <c r="AP32" s="24">
        <f t="shared" si="5"/>
        <v>0</v>
      </c>
      <c r="AQ32" s="24">
        <f t="shared" si="5"/>
        <v>0</v>
      </c>
      <c r="AR32" s="24">
        <f t="shared" si="5"/>
        <v>0</v>
      </c>
      <c r="AS32" s="24">
        <f t="shared" si="5"/>
        <v>0</v>
      </c>
      <c r="AT32" s="24">
        <f t="shared" si="5"/>
        <v>0</v>
      </c>
      <c r="AU32" s="24">
        <f t="shared" si="5"/>
        <v>0</v>
      </c>
      <c r="AV32" s="24">
        <f t="shared" si="5"/>
        <v>23.155165117580644</v>
      </c>
      <c r="AW32" s="24">
        <f t="shared" si="5"/>
        <v>157.11162884297582</v>
      </c>
      <c r="AX32" s="24">
        <f t="shared" si="5"/>
        <v>0</v>
      </c>
      <c r="AY32" s="24">
        <f t="shared" si="5"/>
        <v>0</v>
      </c>
      <c r="AZ32" s="24">
        <f t="shared" si="5"/>
        <v>187.32610959445162</v>
      </c>
      <c r="BA32" s="24">
        <f t="shared" si="5"/>
        <v>0</v>
      </c>
      <c r="BB32" s="24">
        <f t="shared" si="5"/>
        <v>0</v>
      </c>
      <c r="BC32" s="24">
        <f t="shared" si="5"/>
        <v>0</v>
      </c>
      <c r="BD32" s="24">
        <f t="shared" si="5"/>
        <v>0</v>
      </c>
      <c r="BE32" s="24">
        <f t="shared" si="5"/>
        <v>0</v>
      </c>
      <c r="BF32" s="24">
        <f t="shared" si="5"/>
        <v>3.4261793456774186</v>
      </c>
      <c r="BG32" s="24">
        <f t="shared" si="5"/>
        <v>3.772945523419355</v>
      </c>
      <c r="BH32" s="24">
        <f t="shared" si="5"/>
        <v>0.49289840283870967</v>
      </c>
      <c r="BI32" s="24">
        <f t="shared" si="5"/>
        <v>0</v>
      </c>
      <c r="BJ32" s="24">
        <f t="shared" si="5"/>
        <v>18.138636120032263</v>
      </c>
      <c r="BK32" s="24">
        <f t="shared" si="5"/>
        <v>992.3224944750403</v>
      </c>
    </row>
    <row r="33" spans="3:63" ht="1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63" ht="15">
      <c r="A34" s="19" t="s">
        <v>31</v>
      </c>
      <c r="B34" s="5" t="s">
        <v>32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3" ht="15">
      <c r="A35" s="19"/>
      <c r="B35" s="7" t="s">
        <v>33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0">
        <v>0</v>
      </c>
      <c r="I35" s="21">
        <v>0</v>
      </c>
      <c r="J35" s="21">
        <v>0</v>
      </c>
      <c r="K35" s="21">
        <v>0</v>
      </c>
      <c r="L35" s="22">
        <v>0</v>
      </c>
      <c r="M35" s="20">
        <v>0</v>
      </c>
      <c r="N35" s="21">
        <v>0</v>
      </c>
      <c r="O35" s="21">
        <v>0</v>
      </c>
      <c r="P35" s="21">
        <v>0</v>
      </c>
      <c r="Q35" s="22">
        <v>0</v>
      </c>
      <c r="R35" s="20">
        <v>0</v>
      </c>
      <c r="S35" s="21">
        <v>0</v>
      </c>
      <c r="T35" s="21">
        <v>0</v>
      </c>
      <c r="U35" s="21">
        <v>0</v>
      </c>
      <c r="V35" s="22">
        <v>0</v>
      </c>
      <c r="W35" s="20">
        <v>0</v>
      </c>
      <c r="X35" s="21">
        <v>0</v>
      </c>
      <c r="Y35" s="21">
        <v>0</v>
      </c>
      <c r="Z35" s="21">
        <v>0</v>
      </c>
      <c r="AA35" s="22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0">
        <v>0</v>
      </c>
      <c r="AH35" s="21">
        <v>0</v>
      </c>
      <c r="AI35" s="21">
        <v>0</v>
      </c>
      <c r="AJ35" s="21">
        <v>0</v>
      </c>
      <c r="AK35" s="22">
        <v>0</v>
      </c>
      <c r="AL35" s="20">
        <v>0</v>
      </c>
      <c r="AM35" s="21">
        <v>0</v>
      </c>
      <c r="AN35" s="21">
        <v>0</v>
      </c>
      <c r="AO35" s="21">
        <v>0</v>
      </c>
      <c r="AP35" s="22">
        <v>0</v>
      </c>
      <c r="AQ35" s="20">
        <v>0</v>
      </c>
      <c r="AR35" s="21">
        <v>0</v>
      </c>
      <c r="AS35" s="21">
        <v>0</v>
      </c>
      <c r="AT35" s="21">
        <v>0</v>
      </c>
      <c r="AU35" s="22">
        <v>0</v>
      </c>
      <c r="AV35" s="20">
        <v>0</v>
      </c>
      <c r="AW35" s="21">
        <v>0</v>
      </c>
      <c r="AX35" s="21">
        <v>0</v>
      </c>
      <c r="AY35" s="21">
        <v>0</v>
      </c>
      <c r="AZ35" s="22">
        <v>0</v>
      </c>
      <c r="BA35" s="20">
        <v>0</v>
      </c>
      <c r="BB35" s="21">
        <v>0</v>
      </c>
      <c r="BC35" s="21">
        <v>0</v>
      </c>
      <c r="BD35" s="21">
        <v>0</v>
      </c>
      <c r="BE35" s="22">
        <v>0</v>
      </c>
      <c r="BF35" s="20">
        <v>0</v>
      </c>
      <c r="BG35" s="21">
        <v>0</v>
      </c>
      <c r="BH35" s="21">
        <v>0</v>
      </c>
      <c r="BI35" s="21">
        <v>0</v>
      </c>
      <c r="BJ35" s="22">
        <v>0</v>
      </c>
      <c r="BK35" s="23">
        <v>0</v>
      </c>
    </row>
    <row r="36" spans="1:63" s="28" customFormat="1" ht="15">
      <c r="A36" s="19"/>
      <c r="B36" s="8" t="s">
        <v>34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5">
        <v>0</v>
      </c>
      <c r="K36" s="25">
        <v>0</v>
      </c>
      <c r="L36" s="26">
        <v>0</v>
      </c>
      <c r="M36" s="24">
        <v>0</v>
      </c>
      <c r="N36" s="25">
        <v>0</v>
      </c>
      <c r="O36" s="25">
        <v>0</v>
      </c>
      <c r="P36" s="25">
        <v>0</v>
      </c>
      <c r="Q36" s="26">
        <v>0</v>
      </c>
      <c r="R36" s="24">
        <v>0</v>
      </c>
      <c r="S36" s="25">
        <v>0</v>
      </c>
      <c r="T36" s="25">
        <v>0</v>
      </c>
      <c r="U36" s="25">
        <v>0</v>
      </c>
      <c r="V36" s="26">
        <v>0</v>
      </c>
      <c r="W36" s="24">
        <v>0</v>
      </c>
      <c r="X36" s="25">
        <v>0</v>
      </c>
      <c r="Y36" s="25">
        <v>0</v>
      </c>
      <c r="Z36" s="25">
        <v>0</v>
      </c>
      <c r="AA36" s="26">
        <v>0</v>
      </c>
      <c r="AB36" s="24">
        <v>0</v>
      </c>
      <c r="AC36" s="25">
        <v>0</v>
      </c>
      <c r="AD36" s="25">
        <v>0</v>
      </c>
      <c r="AE36" s="25">
        <v>0</v>
      </c>
      <c r="AF36" s="26">
        <v>0</v>
      </c>
      <c r="AG36" s="24">
        <v>0</v>
      </c>
      <c r="AH36" s="25">
        <v>0</v>
      </c>
      <c r="AI36" s="25">
        <v>0</v>
      </c>
      <c r="AJ36" s="25">
        <v>0</v>
      </c>
      <c r="AK36" s="26">
        <v>0</v>
      </c>
      <c r="AL36" s="24">
        <v>0</v>
      </c>
      <c r="AM36" s="25">
        <v>0</v>
      </c>
      <c r="AN36" s="25">
        <v>0</v>
      </c>
      <c r="AO36" s="25">
        <v>0</v>
      </c>
      <c r="AP36" s="26">
        <v>0</v>
      </c>
      <c r="AQ36" s="24">
        <v>0</v>
      </c>
      <c r="AR36" s="25">
        <v>0</v>
      </c>
      <c r="AS36" s="25">
        <v>0</v>
      </c>
      <c r="AT36" s="25">
        <v>0</v>
      </c>
      <c r="AU36" s="26">
        <v>0</v>
      </c>
      <c r="AV36" s="24">
        <v>0</v>
      </c>
      <c r="AW36" s="25">
        <v>0</v>
      </c>
      <c r="AX36" s="25">
        <v>0</v>
      </c>
      <c r="AY36" s="25">
        <v>0</v>
      </c>
      <c r="AZ36" s="26">
        <v>0</v>
      </c>
      <c r="BA36" s="24">
        <v>0</v>
      </c>
      <c r="BB36" s="25">
        <v>0</v>
      </c>
      <c r="BC36" s="25">
        <v>0</v>
      </c>
      <c r="BD36" s="25">
        <v>0</v>
      </c>
      <c r="BE36" s="26">
        <v>0</v>
      </c>
      <c r="BF36" s="24">
        <v>0</v>
      </c>
      <c r="BG36" s="25">
        <v>0</v>
      </c>
      <c r="BH36" s="25">
        <v>0</v>
      </c>
      <c r="BI36" s="25">
        <v>0</v>
      </c>
      <c r="BJ36" s="26">
        <v>0</v>
      </c>
      <c r="BK36" s="27">
        <v>0</v>
      </c>
    </row>
    <row r="37" spans="1:63" ht="15">
      <c r="A37" s="19" t="s">
        <v>35</v>
      </c>
      <c r="B37" s="5" t="s">
        <v>36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</row>
    <row r="38" spans="1:63" ht="15">
      <c r="A38" s="19"/>
      <c r="B38" s="7" t="s">
        <v>33</v>
      </c>
      <c r="C38" s="20">
        <v>0</v>
      </c>
      <c r="D38" s="21">
        <v>0</v>
      </c>
      <c r="E38" s="21">
        <v>0</v>
      </c>
      <c r="F38" s="21">
        <v>0</v>
      </c>
      <c r="G38" s="22">
        <v>0</v>
      </c>
      <c r="H38" s="20">
        <v>0</v>
      </c>
      <c r="I38" s="21">
        <v>0</v>
      </c>
      <c r="J38" s="21">
        <v>0</v>
      </c>
      <c r="K38" s="21">
        <v>0</v>
      </c>
      <c r="L38" s="22">
        <v>0</v>
      </c>
      <c r="M38" s="20">
        <v>0</v>
      </c>
      <c r="N38" s="21">
        <v>0</v>
      </c>
      <c r="O38" s="21">
        <v>0</v>
      </c>
      <c r="P38" s="21">
        <v>0</v>
      </c>
      <c r="Q38" s="22">
        <v>0</v>
      </c>
      <c r="R38" s="20">
        <v>0</v>
      </c>
      <c r="S38" s="21">
        <v>0</v>
      </c>
      <c r="T38" s="21">
        <v>0</v>
      </c>
      <c r="U38" s="21">
        <v>0</v>
      </c>
      <c r="V38" s="22">
        <v>0</v>
      </c>
      <c r="W38" s="20">
        <v>0</v>
      </c>
      <c r="X38" s="21">
        <v>0</v>
      </c>
      <c r="Y38" s="21">
        <v>0</v>
      </c>
      <c r="Z38" s="21">
        <v>0</v>
      </c>
      <c r="AA38" s="22">
        <v>0</v>
      </c>
      <c r="AB38" s="20">
        <v>0</v>
      </c>
      <c r="AC38" s="21">
        <v>0</v>
      </c>
      <c r="AD38" s="21">
        <v>0</v>
      </c>
      <c r="AE38" s="21">
        <v>0</v>
      </c>
      <c r="AF38" s="22">
        <v>0</v>
      </c>
      <c r="AG38" s="20">
        <v>0</v>
      </c>
      <c r="AH38" s="21">
        <v>0</v>
      </c>
      <c r="AI38" s="21">
        <v>0</v>
      </c>
      <c r="AJ38" s="21">
        <v>0</v>
      </c>
      <c r="AK38" s="22">
        <v>0</v>
      </c>
      <c r="AL38" s="20">
        <v>0</v>
      </c>
      <c r="AM38" s="21">
        <v>0</v>
      </c>
      <c r="AN38" s="21">
        <v>0</v>
      </c>
      <c r="AO38" s="21">
        <v>0</v>
      </c>
      <c r="AP38" s="22">
        <v>0</v>
      </c>
      <c r="AQ38" s="20">
        <v>0</v>
      </c>
      <c r="AR38" s="21">
        <v>0</v>
      </c>
      <c r="AS38" s="21">
        <v>0</v>
      </c>
      <c r="AT38" s="21">
        <v>0</v>
      </c>
      <c r="AU38" s="22">
        <v>0</v>
      </c>
      <c r="AV38" s="20">
        <v>0</v>
      </c>
      <c r="AW38" s="21">
        <v>0</v>
      </c>
      <c r="AX38" s="21">
        <v>0</v>
      </c>
      <c r="AY38" s="21">
        <v>0</v>
      </c>
      <c r="AZ38" s="22">
        <v>0</v>
      </c>
      <c r="BA38" s="20">
        <v>0</v>
      </c>
      <c r="BB38" s="21">
        <v>0</v>
      </c>
      <c r="BC38" s="21">
        <v>0</v>
      </c>
      <c r="BD38" s="21">
        <v>0</v>
      </c>
      <c r="BE38" s="22">
        <v>0</v>
      </c>
      <c r="BF38" s="20">
        <v>0</v>
      </c>
      <c r="BG38" s="21">
        <v>0</v>
      </c>
      <c r="BH38" s="21">
        <v>0</v>
      </c>
      <c r="BI38" s="21">
        <v>0</v>
      </c>
      <c r="BJ38" s="22">
        <v>0</v>
      </c>
      <c r="BK38" s="23">
        <v>0</v>
      </c>
    </row>
    <row r="39" spans="1:63" s="28" customFormat="1" ht="15">
      <c r="A39" s="19"/>
      <c r="B39" s="8" t="s">
        <v>37</v>
      </c>
      <c r="C39" s="24">
        <v>0</v>
      </c>
      <c r="D39" s="25">
        <v>0</v>
      </c>
      <c r="E39" s="25">
        <v>0</v>
      </c>
      <c r="F39" s="25">
        <v>0</v>
      </c>
      <c r="G39" s="2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4">
        <v>0</v>
      </c>
      <c r="N39" s="25">
        <v>0</v>
      </c>
      <c r="O39" s="25">
        <v>0</v>
      </c>
      <c r="P39" s="25">
        <v>0</v>
      </c>
      <c r="Q39" s="26">
        <v>0</v>
      </c>
      <c r="R39" s="24">
        <v>0</v>
      </c>
      <c r="S39" s="25">
        <v>0</v>
      </c>
      <c r="T39" s="25">
        <v>0</v>
      </c>
      <c r="U39" s="25">
        <v>0</v>
      </c>
      <c r="V39" s="26">
        <v>0</v>
      </c>
      <c r="W39" s="24">
        <v>0</v>
      </c>
      <c r="X39" s="25">
        <v>0</v>
      </c>
      <c r="Y39" s="25">
        <v>0</v>
      </c>
      <c r="Z39" s="25">
        <v>0</v>
      </c>
      <c r="AA39" s="26">
        <v>0</v>
      </c>
      <c r="AB39" s="24">
        <v>0</v>
      </c>
      <c r="AC39" s="25">
        <v>0</v>
      </c>
      <c r="AD39" s="25">
        <v>0</v>
      </c>
      <c r="AE39" s="25">
        <v>0</v>
      </c>
      <c r="AF39" s="26">
        <v>0</v>
      </c>
      <c r="AG39" s="24">
        <v>0</v>
      </c>
      <c r="AH39" s="25">
        <v>0</v>
      </c>
      <c r="AI39" s="25">
        <v>0</v>
      </c>
      <c r="AJ39" s="25">
        <v>0</v>
      </c>
      <c r="AK39" s="26">
        <v>0</v>
      </c>
      <c r="AL39" s="24">
        <v>0</v>
      </c>
      <c r="AM39" s="25">
        <v>0</v>
      </c>
      <c r="AN39" s="25">
        <v>0</v>
      </c>
      <c r="AO39" s="25">
        <v>0</v>
      </c>
      <c r="AP39" s="26">
        <v>0</v>
      </c>
      <c r="AQ39" s="24">
        <v>0</v>
      </c>
      <c r="AR39" s="25">
        <v>0</v>
      </c>
      <c r="AS39" s="25">
        <v>0</v>
      </c>
      <c r="AT39" s="25">
        <v>0</v>
      </c>
      <c r="AU39" s="26">
        <v>0</v>
      </c>
      <c r="AV39" s="24">
        <v>0</v>
      </c>
      <c r="AW39" s="25">
        <v>0</v>
      </c>
      <c r="AX39" s="25">
        <v>0</v>
      </c>
      <c r="AY39" s="25">
        <v>0</v>
      </c>
      <c r="AZ39" s="26">
        <v>0</v>
      </c>
      <c r="BA39" s="24">
        <v>0</v>
      </c>
      <c r="BB39" s="25">
        <v>0</v>
      </c>
      <c r="BC39" s="25">
        <v>0</v>
      </c>
      <c r="BD39" s="25">
        <v>0</v>
      </c>
      <c r="BE39" s="26">
        <v>0</v>
      </c>
      <c r="BF39" s="24">
        <v>0</v>
      </c>
      <c r="BG39" s="25">
        <v>0</v>
      </c>
      <c r="BH39" s="25">
        <v>0</v>
      </c>
      <c r="BI39" s="25">
        <v>0</v>
      </c>
      <c r="BJ39" s="26">
        <v>0</v>
      </c>
      <c r="BK39" s="27">
        <v>0</v>
      </c>
    </row>
    <row r="40" spans="1:63" s="28" customFormat="1" ht="15">
      <c r="A40" s="19" t="s">
        <v>16</v>
      </c>
      <c r="B40" s="12" t="s">
        <v>17</v>
      </c>
      <c r="C40" s="24"/>
      <c r="D40" s="25"/>
      <c r="E40" s="25"/>
      <c r="F40" s="25"/>
      <c r="G40" s="26"/>
      <c r="H40" s="24"/>
      <c r="I40" s="25"/>
      <c r="J40" s="25"/>
      <c r="K40" s="25"/>
      <c r="L40" s="26"/>
      <c r="M40" s="24"/>
      <c r="N40" s="25"/>
      <c r="O40" s="25"/>
      <c r="P40" s="25"/>
      <c r="Q40" s="26"/>
      <c r="R40" s="24"/>
      <c r="S40" s="25"/>
      <c r="T40" s="25"/>
      <c r="U40" s="25"/>
      <c r="V40" s="26"/>
      <c r="W40" s="24"/>
      <c r="X40" s="25"/>
      <c r="Y40" s="25"/>
      <c r="Z40" s="25"/>
      <c r="AA40" s="26"/>
      <c r="AB40" s="24"/>
      <c r="AC40" s="25"/>
      <c r="AD40" s="25"/>
      <c r="AE40" s="25"/>
      <c r="AF40" s="26"/>
      <c r="AG40" s="24"/>
      <c r="AH40" s="25"/>
      <c r="AI40" s="25"/>
      <c r="AJ40" s="25"/>
      <c r="AK40" s="26"/>
      <c r="AL40" s="24"/>
      <c r="AM40" s="25"/>
      <c r="AN40" s="25"/>
      <c r="AO40" s="25"/>
      <c r="AP40" s="26"/>
      <c r="AQ40" s="24"/>
      <c r="AR40" s="25"/>
      <c r="AS40" s="25"/>
      <c r="AT40" s="25"/>
      <c r="AU40" s="26"/>
      <c r="AV40" s="24"/>
      <c r="AW40" s="25"/>
      <c r="AX40" s="25"/>
      <c r="AY40" s="25"/>
      <c r="AZ40" s="26"/>
      <c r="BA40" s="24"/>
      <c r="BB40" s="25"/>
      <c r="BC40" s="25"/>
      <c r="BD40" s="25"/>
      <c r="BE40" s="26"/>
      <c r="BF40" s="24"/>
      <c r="BG40" s="25"/>
      <c r="BH40" s="25"/>
      <c r="BI40" s="25"/>
      <c r="BJ40" s="26"/>
      <c r="BK40" s="27"/>
    </row>
    <row r="41" spans="1:63" ht="15">
      <c r="A41" s="19"/>
      <c r="B41" s="52" t="s">
        <v>107</v>
      </c>
      <c r="C41" s="20">
        <v>0</v>
      </c>
      <c r="D41" s="21">
        <v>6.325051720612903</v>
      </c>
      <c r="E41" s="21">
        <v>0</v>
      </c>
      <c r="F41" s="21">
        <v>0</v>
      </c>
      <c r="G41" s="22">
        <v>0</v>
      </c>
      <c r="H41" s="20">
        <v>31.23222589945161</v>
      </c>
      <c r="I41" s="21">
        <v>3225.2657965410326</v>
      </c>
      <c r="J41" s="21">
        <v>15.893529601483872</v>
      </c>
      <c r="K41" s="21">
        <v>0</v>
      </c>
      <c r="L41" s="22">
        <v>546.6083870468709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14.0490824162258</v>
      </c>
      <c r="S41" s="21">
        <v>82.87860492364514</v>
      </c>
      <c r="T41" s="21">
        <v>13.203796129935483</v>
      </c>
      <c r="U41" s="21">
        <v>0</v>
      </c>
      <c r="V41" s="22">
        <v>49.80529562603225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52.69993477706452</v>
      </c>
      <c r="AW41" s="21">
        <v>644.0949073722609</v>
      </c>
      <c r="AX41" s="21">
        <v>2.3229639218064513</v>
      </c>
      <c r="AY41" s="21">
        <v>0</v>
      </c>
      <c r="AZ41" s="22">
        <v>684.0699971767743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15.183437085580643</v>
      </c>
      <c r="BG41" s="21">
        <v>19.960100547548386</v>
      </c>
      <c r="BH41" s="21">
        <v>5.980116989709676</v>
      </c>
      <c r="BI41" s="21">
        <v>0</v>
      </c>
      <c r="BJ41" s="22">
        <v>59.78210860990322</v>
      </c>
      <c r="BK41" s="23">
        <f aca="true" t="shared" si="6" ref="BK41:BK47">SUM(C41:BJ41)</f>
        <v>5469.355336385938</v>
      </c>
    </row>
    <row r="42" spans="1:63" ht="15">
      <c r="A42" s="19"/>
      <c r="B42" s="52" t="s">
        <v>182</v>
      </c>
      <c r="C42" s="20">
        <v>0</v>
      </c>
      <c r="D42" s="21">
        <v>25.456720183935484</v>
      </c>
      <c r="E42" s="21">
        <v>0</v>
      </c>
      <c r="F42" s="21">
        <v>0</v>
      </c>
      <c r="G42" s="22">
        <v>0</v>
      </c>
      <c r="H42" s="20">
        <v>2.309464799322581</v>
      </c>
      <c r="I42" s="21">
        <v>9.460256179645162</v>
      </c>
      <c r="J42" s="21">
        <v>2.532492368967742</v>
      </c>
      <c r="K42" s="21">
        <v>0</v>
      </c>
      <c r="L42" s="22">
        <v>9.322732512258064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1.103506693870968</v>
      </c>
      <c r="S42" s="21">
        <v>0.1867812029032258</v>
      </c>
      <c r="T42" s="21">
        <v>0</v>
      </c>
      <c r="U42" s="21">
        <v>0</v>
      </c>
      <c r="V42" s="22">
        <v>0.7454799129999999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10.926523959161294</v>
      </c>
      <c r="AW42" s="21">
        <v>12.329122786329737</v>
      </c>
      <c r="AX42" s="21">
        <v>4.000000000000001E-09</v>
      </c>
      <c r="AY42" s="21">
        <v>0</v>
      </c>
      <c r="AZ42" s="22">
        <v>44.324382319225805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2.848395468129032</v>
      </c>
      <c r="BG42" s="21">
        <v>1.3330276592258063</v>
      </c>
      <c r="BH42" s="21">
        <v>0</v>
      </c>
      <c r="BI42" s="21">
        <v>0</v>
      </c>
      <c r="BJ42" s="22">
        <v>4.57570172612903</v>
      </c>
      <c r="BK42" s="23">
        <f>SUM(C42:BJ42)</f>
        <v>127.45458777610392</v>
      </c>
    </row>
    <row r="43" spans="1:63" ht="15">
      <c r="A43" s="19"/>
      <c r="B43" s="52" t="s">
        <v>159</v>
      </c>
      <c r="C43" s="20">
        <v>0</v>
      </c>
      <c r="D43" s="21">
        <v>1.0585885512258058</v>
      </c>
      <c r="E43" s="21">
        <v>0</v>
      </c>
      <c r="F43" s="21">
        <v>0</v>
      </c>
      <c r="G43" s="22">
        <v>0</v>
      </c>
      <c r="H43" s="20">
        <v>56.205562875774206</v>
      </c>
      <c r="I43" s="21">
        <v>1814.4872106510966</v>
      </c>
      <c r="J43" s="21">
        <v>0</v>
      </c>
      <c r="K43" s="21">
        <v>0</v>
      </c>
      <c r="L43" s="22">
        <v>447.2043933760323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0.4101423207741936</v>
      </c>
      <c r="S43" s="21">
        <v>15.532841451935482</v>
      </c>
      <c r="T43" s="21">
        <v>2.4594769329032258</v>
      </c>
      <c r="U43" s="21">
        <v>0</v>
      </c>
      <c r="V43" s="22">
        <v>30.703577371129025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1.0400407966451612</v>
      </c>
      <c r="AW43" s="21">
        <v>189.43708199280252</v>
      </c>
      <c r="AX43" s="21">
        <v>0</v>
      </c>
      <c r="AY43" s="21">
        <v>0</v>
      </c>
      <c r="AZ43" s="22">
        <v>256.23828914990315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1.2815075400645166</v>
      </c>
      <c r="BG43" s="21">
        <v>2.481402975935483</v>
      </c>
      <c r="BH43" s="21">
        <v>0</v>
      </c>
      <c r="BI43" s="21">
        <v>0</v>
      </c>
      <c r="BJ43" s="22">
        <v>31.125605715</v>
      </c>
      <c r="BK43" s="23">
        <f t="shared" si="6"/>
        <v>2849.665721701222</v>
      </c>
    </row>
    <row r="44" spans="1:63" ht="15">
      <c r="A44" s="19"/>
      <c r="B44" s="52" t="s">
        <v>183</v>
      </c>
      <c r="C44" s="20">
        <v>0</v>
      </c>
      <c r="D44" s="21">
        <v>10.21752690529032</v>
      </c>
      <c r="E44" s="21">
        <v>0</v>
      </c>
      <c r="F44" s="21">
        <v>0</v>
      </c>
      <c r="G44" s="22">
        <v>0</v>
      </c>
      <c r="H44" s="20">
        <v>30.03848181996774</v>
      </c>
      <c r="I44" s="21">
        <v>1618.660439067613</v>
      </c>
      <c r="J44" s="21">
        <v>288.8765146370968</v>
      </c>
      <c r="K44" s="21">
        <v>0</v>
      </c>
      <c r="L44" s="22">
        <v>228.20233697774182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18.51884337541935</v>
      </c>
      <c r="S44" s="21">
        <v>163.29408967587096</v>
      </c>
      <c r="T44" s="21">
        <v>70.52945429216129</v>
      </c>
      <c r="U44" s="21">
        <v>0</v>
      </c>
      <c r="V44" s="22">
        <v>68.87145807541933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118.71367353145168</v>
      </c>
      <c r="AW44" s="21">
        <v>1597.8993939940915</v>
      </c>
      <c r="AX44" s="21">
        <v>17.408285350580645</v>
      </c>
      <c r="AY44" s="21">
        <v>0</v>
      </c>
      <c r="AZ44" s="22">
        <v>918.3350382419998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96.46676740561293</v>
      </c>
      <c r="BG44" s="21">
        <v>266.50526975712904</v>
      </c>
      <c r="BH44" s="21">
        <v>76.91647022341935</v>
      </c>
      <c r="BI44" s="21">
        <v>0</v>
      </c>
      <c r="BJ44" s="22">
        <v>303.3409677155806</v>
      </c>
      <c r="BK44" s="23">
        <f t="shared" si="6"/>
        <v>5892.795011046444</v>
      </c>
    </row>
    <row r="45" spans="1:63" ht="15">
      <c r="A45" s="19"/>
      <c r="B45" s="52" t="s">
        <v>108</v>
      </c>
      <c r="C45" s="20">
        <v>0</v>
      </c>
      <c r="D45" s="21">
        <v>186.43338755816131</v>
      </c>
      <c r="E45" s="21">
        <v>0</v>
      </c>
      <c r="F45" s="21">
        <v>0</v>
      </c>
      <c r="G45" s="22">
        <v>0</v>
      </c>
      <c r="H45" s="20">
        <v>58.05247925170966</v>
      </c>
      <c r="I45" s="21">
        <v>4941.167050390324</v>
      </c>
      <c r="J45" s="21">
        <v>27.066314411290328</v>
      </c>
      <c r="K45" s="21">
        <v>0</v>
      </c>
      <c r="L45" s="22">
        <v>718.5702741087098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8.673597506741936</v>
      </c>
      <c r="S45" s="21">
        <v>300.1181947903871</v>
      </c>
      <c r="T45" s="21">
        <v>0.06195900722580644</v>
      </c>
      <c r="U45" s="21">
        <v>0</v>
      </c>
      <c r="V45" s="22">
        <v>56.982292535064516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36.50471422945161</v>
      </c>
      <c r="AW45" s="21">
        <v>387.44453524434164</v>
      </c>
      <c r="AX45" s="21">
        <v>0</v>
      </c>
      <c r="AY45" s="21">
        <v>0</v>
      </c>
      <c r="AZ45" s="22">
        <v>434.20252914548394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15.539733454580647</v>
      </c>
      <c r="BG45" s="21">
        <v>29.157087239354833</v>
      </c>
      <c r="BH45" s="21">
        <v>0.3062319125806451</v>
      </c>
      <c r="BI45" s="21">
        <v>0</v>
      </c>
      <c r="BJ45" s="22">
        <v>52.606414591387086</v>
      </c>
      <c r="BK45" s="23">
        <f t="shared" si="6"/>
        <v>7252.886795376796</v>
      </c>
    </row>
    <row r="46" spans="1:63" ht="15">
      <c r="A46" s="19"/>
      <c r="B46" s="7" t="s">
        <v>109</v>
      </c>
      <c r="C46" s="20">
        <v>0</v>
      </c>
      <c r="D46" s="21">
        <v>0.9230221065161288</v>
      </c>
      <c r="E46" s="21">
        <v>0</v>
      </c>
      <c r="F46" s="21">
        <v>0</v>
      </c>
      <c r="G46" s="22">
        <v>0</v>
      </c>
      <c r="H46" s="20">
        <v>14.020430708580644</v>
      </c>
      <c r="I46" s="21">
        <v>12.078564296483872</v>
      </c>
      <c r="J46" s="21">
        <v>0</v>
      </c>
      <c r="K46" s="21">
        <v>0</v>
      </c>
      <c r="L46" s="22">
        <v>29.114932130709683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5.643548682741934</v>
      </c>
      <c r="S46" s="21">
        <v>3.348068946193548</v>
      </c>
      <c r="T46" s="21">
        <v>0</v>
      </c>
      <c r="U46" s="21">
        <v>0</v>
      </c>
      <c r="V46" s="22">
        <v>3.970004268064516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22.008993318032264</v>
      </c>
      <c r="AW46" s="21">
        <v>60.9130816107547</v>
      </c>
      <c r="AX46" s="21">
        <v>1.0796200582580644</v>
      </c>
      <c r="AY46" s="21">
        <v>0</v>
      </c>
      <c r="AZ46" s="22">
        <v>85.20861019299998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7.8617761180322585</v>
      </c>
      <c r="BG46" s="21">
        <v>9.20315627383871</v>
      </c>
      <c r="BH46" s="21">
        <v>0</v>
      </c>
      <c r="BI46" s="21">
        <v>0</v>
      </c>
      <c r="BJ46" s="22">
        <v>21.53491055164517</v>
      </c>
      <c r="BK46" s="23">
        <f t="shared" si="6"/>
        <v>276.9087192628515</v>
      </c>
    </row>
    <row r="47" spans="1:63" ht="15">
      <c r="A47" s="19"/>
      <c r="B47" s="7" t="s">
        <v>141</v>
      </c>
      <c r="C47" s="20">
        <v>0</v>
      </c>
      <c r="D47" s="21">
        <v>273.1892652068064</v>
      </c>
      <c r="E47" s="21">
        <v>0</v>
      </c>
      <c r="F47" s="21">
        <v>0</v>
      </c>
      <c r="G47" s="22">
        <v>0</v>
      </c>
      <c r="H47" s="20">
        <v>23.847393000548383</v>
      </c>
      <c r="I47" s="21">
        <v>1099.246773969097</v>
      </c>
      <c r="J47" s="21">
        <v>39.83760075877418</v>
      </c>
      <c r="K47" s="21">
        <v>0</v>
      </c>
      <c r="L47" s="22">
        <v>96.57585523996777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9.40313119619355</v>
      </c>
      <c r="S47" s="21">
        <v>204.22363980164525</v>
      </c>
      <c r="T47" s="21">
        <v>27.953303671451614</v>
      </c>
      <c r="U47" s="21">
        <v>0</v>
      </c>
      <c r="V47" s="22">
        <v>20.561721297387095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31.20362902899999</v>
      </c>
      <c r="AW47" s="21">
        <v>260.89983580365714</v>
      </c>
      <c r="AX47" s="21">
        <v>1.2496974939354841</v>
      </c>
      <c r="AY47" s="21">
        <v>0</v>
      </c>
      <c r="AZ47" s="22">
        <v>182.58635226387096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17.890868317612906</v>
      </c>
      <c r="BG47" s="21">
        <v>22.359385069451616</v>
      </c>
      <c r="BH47" s="21">
        <v>1.487160479967742</v>
      </c>
      <c r="BI47" s="21">
        <v>0</v>
      </c>
      <c r="BJ47" s="22">
        <v>148.24809954667745</v>
      </c>
      <c r="BK47" s="23">
        <f t="shared" si="6"/>
        <v>2460.7637121460443</v>
      </c>
    </row>
    <row r="48" spans="1:63" ht="15">
      <c r="A48" s="19"/>
      <c r="B48" s="7" t="s">
        <v>110</v>
      </c>
      <c r="C48" s="20">
        <v>0</v>
      </c>
      <c r="D48" s="21">
        <v>237.07672611470966</v>
      </c>
      <c r="E48" s="21">
        <v>0</v>
      </c>
      <c r="F48" s="21">
        <v>0</v>
      </c>
      <c r="G48" s="22">
        <v>0</v>
      </c>
      <c r="H48" s="20">
        <v>53.77908442070969</v>
      </c>
      <c r="I48" s="21">
        <v>3794.265199329935</v>
      </c>
      <c r="J48" s="21">
        <v>579.6543073370324</v>
      </c>
      <c r="K48" s="21">
        <v>0</v>
      </c>
      <c r="L48" s="22">
        <v>192.37920160567737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35.42487210496774</v>
      </c>
      <c r="S48" s="21">
        <v>72.28880312587096</v>
      </c>
      <c r="T48" s="21">
        <v>15.534447153419357</v>
      </c>
      <c r="U48" s="21">
        <v>0</v>
      </c>
      <c r="V48" s="22">
        <v>65.54662446461289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248.511175018129</v>
      </c>
      <c r="AW48" s="21">
        <v>866.7710119090435</v>
      </c>
      <c r="AX48" s="21">
        <v>3.5989594267741944</v>
      </c>
      <c r="AY48" s="21">
        <v>0</v>
      </c>
      <c r="AZ48" s="22">
        <v>734.6864487865163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235.47868498009686</v>
      </c>
      <c r="BG48" s="21">
        <v>175.80597970893544</v>
      </c>
      <c r="BH48" s="21">
        <v>8.433335526290323</v>
      </c>
      <c r="BI48" s="21">
        <v>0</v>
      </c>
      <c r="BJ48" s="22">
        <v>294.1142049413872</v>
      </c>
      <c r="BK48" s="23">
        <f>SUM(C48:BJ48)</f>
        <v>7613.349065954108</v>
      </c>
    </row>
    <row r="49" spans="1:63" ht="15">
      <c r="A49" s="19"/>
      <c r="B49" s="7" t="s">
        <v>111</v>
      </c>
      <c r="C49" s="20">
        <v>0</v>
      </c>
      <c r="D49" s="21">
        <v>272.17559812274203</v>
      </c>
      <c r="E49" s="21">
        <v>0</v>
      </c>
      <c r="F49" s="21">
        <v>0</v>
      </c>
      <c r="G49" s="22">
        <v>0</v>
      </c>
      <c r="H49" s="20">
        <v>35.30939166690323</v>
      </c>
      <c r="I49" s="21">
        <v>5828.110544447579</v>
      </c>
      <c r="J49" s="21">
        <v>887.0977397244194</v>
      </c>
      <c r="K49" s="21">
        <v>0</v>
      </c>
      <c r="L49" s="22">
        <v>1339.6262940146453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18.670569462193548</v>
      </c>
      <c r="S49" s="21">
        <v>262.1079810906451</v>
      </c>
      <c r="T49" s="21">
        <v>95.71769506616128</v>
      </c>
      <c r="U49" s="21">
        <v>0</v>
      </c>
      <c r="V49" s="22">
        <v>61.713034666096775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40.38578363503224</v>
      </c>
      <c r="AW49" s="21">
        <v>2182.5410116277517</v>
      </c>
      <c r="AX49" s="21">
        <v>7.525155941612906</v>
      </c>
      <c r="AY49" s="21">
        <v>0</v>
      </c>
      <c r="AZ49" s="22">
        <v>721.8941615151291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23.822301446064518</v>
      </c>
      <c r="BG49" s="21">
        <v>253.37398305190325</v>
      </c>
      <c r="BH49" s="21">
        <v>21.707404547483872</v>
      </c>
      <c r="BI49" s="21">
        <v>0</v>
      </c>
      <c r="BJ49" s="22">
        <v>101.3057072604516</v>
      </c>
      <c r="BK49" s="23">
        <f>SUM(C49:BJ49)</f>
        <v>12153.084357286816</v>
      </c>
    </row>
    <row r="50" spans="1:63" ht="15">
      <c r="A50" s="19"/>
      <c r="B50" s="7" t="s">
        <v>184</v>
      </c>
      <c r="C50" s="20">
        <v>0</v>
      </c>
      <c r="D50" s="21">
        <v>126.19851193061285</v>
      </c>
      <c r="E50" s="21">
        <v>0</v>
      </c>
      <c r="F50" s="21">
        <v>0</v>
      </c>
      <c r="G50" s="22">
        <v>0</v>
      </c>
      <c r="H50" s="20">
        <v>7.926437495612904</v>
      </c>
      <c r="I50" s="21">
        <v>0.877501766419355</v>
      </c>
      <c r="J50" s="21">
        <v>0</v>
      </c>
      <c r="K50" s="21">
        <v>0</v>
      </c>
      <c r="L50" s="22">
        <v>8.431738731741936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3.144875791258065</v>
      </c>
      <c r="S50" s="21">
        <v>0.267769663516129</v>
      </c>
      <c r="T50" s="21">
        <v>0</v>
      </c>
      <c r="U50" s="21">
        <v>0</v>
      </c>
      <c r="V50" s="22">
        <v>3.083517729548387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137.16511749280642</v>
      </c>
      <c r="AW50" s="21">
        <v>172.82877593272278</v>
      </c>
      <c r="AX50" s="21">
        <v>0</v>
      </c>
      <c r="AY50" s="21">
        <v>0</v>
      </c>
      <c r="AZ50" s="22">
        <v>193.7629386910645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63.524131468161286</v>
      </c>
      <c r="BG50" s="21">
        <v>15.79610841235484</v>
      </c>
      <c r="BH50" s="21">
        <v>0</v>
      </c>
      <c r="BI50" s="21">
        <v>0</v>
      </c>
      <c r="BJ50" s="22">
        <v>45.40654445341935</v>
      </c>
      <c r="BK50" s="23">
        <f>SUM(C50:BJ50)</f>
        <v>778.4139695592388</v>
      </c>
    </row>
    <row r="51" spans="1:63" ht="30">
      <c r="A51" s="19"/>
      <c r="B51" s="7" t="s">
        <v>181</v>
      </c>
      <c r="C51" s="20">
        <v>0</v>
      </c>
      <c r="D51" s="21">
        <v>0</v>
      </c>
      <c r="E51" s="21">
        <v>0</v>
      </c>
      <c r="F51" s="21">
        <v>0</v>
      </c>
      <c r="G51" s="22">
        <v>0</v>
      </c>
      <c r="H51" s="20">
        <v>2.99807327948387</v>
      </c>
      <c r="I51" s="21">
        <v>168.256780237871</v>
      </c>
      <c r="J51" s="21">
        <v>0.2637845530645162</v>
      </c>
      <c r="K51" s="21">
        <v>0</v>
      </c>
      <c r="L51" s="22">
        <v>68.33873540522582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0.5774071443225804</v>
      </c>
      <c r="S51" s="21">
        <v>0.04100570119354837</v>
      </c>
      <c r="T51" s="21">
        <v>3.993097857870967</v>
      </c>
      <c r="U51" s="21">
        <v>0</v>
      </c>
      <c r="V51" s="22">
        <v>1.0258777726774193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1.3763893464193548</v>
      </c>
      <c r="AW51" s="21">
        <v>61.196162406963126</v>
      </c>
      <c r="AX51" s="21">
        <v>0</v>
      </c>
      <c r="AY51" s="21">
        <v>0</v>
      </c>
      <c r="AZ51" s="22">
        <v>133.253886061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1.3114025167419354</v>
      </c>
      <c r="BG51" s="21">
        <v>9.84927568583871</v>
      </c>
      <c r="BH51" s="21">
        <v>0.1533519959032258</v>
      </c>
      <c r="BI51" s="21">
        <v>0</v>
      </c>
      <c r="BJ51" s="22">
        <v>8.353411341258065</v>
      </c>
      <c r="BK51" s="23">
        <f>SUM(C51:BJ51)</f>
        <v>460.9886413058341</v>
      </c>
    </row>
    <row r="52" spans="1:63" ht="15">
      <c r="A52" s="19"/>
      <c r="B52" s="7" t="s">
        <v>112</v>
      </c>
      <c r="C52" s="20">
        <v>0</v>
      </c>
      <c r="D52" s="21">
        <v>386.60838556438705</v>
      </c>
      <c r="E52" s="21">
        <v>0</v>
      </c>
      <c r="F52" s="21">
        <v>0</v>
      </c>
      <c r="G52" s="22">
        <v>0</v>
      </c>
      <c r="H52" s="20">
        <v>21.51324757145162</v>
      </c>
      <c r="I52" s="21">
        <v>2131.9226670331936</v>
      </c>
      <c r="J52" s="21">
        <v>0</v>
      </c>
      <c r="K52" s="21">
        <v>0</v>
      </c>
      <c r="L52" s="22">
        <v>450.27924117761296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2.7689757720967743</v>
      </c>
      <c r="S52" s="21">
        <v>90.2650651054516</v>
      </c>
      <c r="T52" s="21">
        <v>0</v>
      </c>
      <c r="U52" s="21">
        <v>0</v>
      </c>
      <c r="V52" s="22">
        <v>114.09703097077421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44.368952006741935</v>
      </c>
      <c r="AW52" s="21">
        <v>512.1127909017829</v>
      </c>
      <c r="AX52" s="21">
        <v>5.500165427096775</v>
      </c>
      <c r="AY52" s="21">
        <v>0</v>
      </c>
      <c r="AZ52" s="22">
        <v>675.6497251684198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11.180550354354837</v>
      </c>
      <c r="BG52" s="21">
        <v>13.764145825741934</v>
      </c>
      <c r="BH52" s="21">
        <v>0</v>
      </c>
      <c r="BI52" s="21">
        <v>0</v>
      </c>
      <c r="BJ52" s="22">
        <v>55.22568729732258</v>
      </c>
      <c r="BK52" s="23">
        <f>SUM(C52:BJ52)</f>
        <v>4515.256630176429</v>
      </c>
    </row>
    <row r="53" spans="1:63" ht="30">
      <c r="A53" s="19"/>
      <c r="B53" s="7" t="s">
        <v>187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6.331255326806452</v>
      </c>
      <c r="I53" s="21">
        <v>145.1841194349355</v>
      </c>
      <c r="J53" s="21">
        <v>0</v>
      </c>
      <c r="K53" s="21">
        <v>0</v>
      </c>
      <c r="L53" s="22">
        <v>68.19085317261289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1.3065845727096776</v>
      </c>
      <c r="S53" s="21">
        <v>5.987159236258067</v>
      </c>
      <c r="T53" s="21">
        <v>1.4719412679354835</v>
      </c>
      <c r="U53" s="21">
        <v>0</v>
      </c>
      <c r="V53" s="22">
        <v>3.607276079580645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1.4450499612258068</v>
      </c>
      <c r="AW53" s="21">
        <v>33.2596903756676</v>
      </c>
      <c r="AX53" s="21">
        <v>0</v>
      </c>
      <c r="AY53" s="21">
        <v>0</v>
      </c>
      <c r="AZ53" s="22">
        <v>64.87041672835484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0.4493190061612904</v>
      </c>
      <c r="BG53" s="21">
        <v>0.6152867238709676</v>
      </c>
      <c r="BH53" s="21">
        <v>0</v>
      </c>
      <c r="BI53" s="21">
        <v>0</v>
      </c>
      <c r="BJ53" s="22">
        <v>3.3808546597741937</v>
      </c>
      <c r="BK53" s="23">
        <f aca="true" t="shared" si="7" ref="BK53:BK61">SUM(C53:BJ53)</f>
        <v>336.0998065458934</v>
      </c>
    </row>
    <row r="54" spans="1:63" ht="15">
      <c r="A54" s="19"/>
      <c r="B54" s="7" t="s">
        <v>190</v>
      </c>
      <c r="C54" s="20">
        <v>0</v>
      </c>
      <c r="D54" s="21">
        <v>0</v>
      </c>
      <c r="E54" s="21">
        <v>0</v>
      </c>
      <c r="F54" s="21">
        <v>0</v>
      </c>
      <c r="G54" s="22">
        <v>0</v>
      </c>
      <c r="H54" s="20">
        <v>0.8181867808064517</v>
      </c>
      <c r="I54" s="21">
        <v>121.77984555151612</v>
      </c>
      <c r="J54" s="21">
        <v>0</v>
      </c>
      <c r="K54" s="21">
        <v>0</v>
      </c>
      <c r="L54" s="22">
        <v>47.914500947064504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0.5329892283548389</v>
      </c>
      <c r="S54" s="21">
        <v>9.594344824612904</v>
      </c>
      <c r="T54" s="21">
        <v>0</v>
      </c>
      <c r="U54" s="21">
        <v>0</v>
      </c>
      <c r="V54" s="22">
        <v>0.9329233761290323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2.1523907183548388</v>
      </c>
      <c r="AW54" s="21">
        <v>47.79908981544936</v>
      </c>
      <c r="AX54" s="21">
        <v>0</v>
      </c>
      <c r="AY54" s="21">
        <v>0</v>
      </c>
      <c r="AZ54" s="22">
        <v>138.5676597547097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0.6634644584193552</v>
      </c>
      <c r="BG54" s="21">
        <v>5.193100320483871</v>
      </c>
      <c r="BH54" s="21">
        <v>0</v>
      </c>
      <c r="BI54" s="21">
        <v>0</v>
      </c>
      <c r="BJ54" s="22">
        <v>8.944003854483872</v>
      </c>
      <c r="BK54" s="23">
        <f t="shared" si="7"/>
        <v>384.8924996303848</v>
      </c>
    </row>
    <row r="55" spans="1:63" ht="15">
      <c r="A55" s="19"/>
      <c r="B55" s="7" t="s">
        <v>113</v>
      </c>
      <c r="C55" s="20">
        <v>0</v>
      </c>
      <c r="D55" s="21">
        <v>4.811584130580645</v>
      </c>
      <c r="E55" s="21">
        <v>0</v>
      </c>
      <c r="F55" s="21">
        <v>0</v>
      </c>
      <c r="G55" s="22">
        <v>0</v>
      </c>
      <c r="H55" s="20">
        <v>67.68067411670967</v>
      </c>
      <c r="I55" s="21">
        <v>1612.069795464968</v>
      </c>
      <c r="J55" s="21">
        <v>1.8192660400967744</v>
      </c>
      <c r="K55" s="21">
        <v>0</v>
      </c>
      <c r="L55" s="22">
        <v>1969.8855956966775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9.665961293612904</v>
      </c>
      <c r="S55" s="21">
        <v>243.1386100704839</v>
      </c>
      <c r="T55" s="21">
        <v>18.472027118967738</v>
      </c>
      <c r="U55" s="21">
        <v>0</v>
      </c>
      <c r="V55" s="22">
        <v>248.17886654629032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25.460519596096766</v>
      </c>
      <c r="AW55" s="21">
        <v>514.4912994720273</v>
      </c>
      <c r="AX55" s="21">
        <v>0</v>
      </c>
      <c r="AY55" s="21">
        <v>0</v>
      </c>
      <c r="AZ55" s="22">
        <v>1295.2977331449028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14.842740096806452</v>
      </c>
      <c r="BG55" s="21">
        <v>53.32754690406451</v>
      </c>
      <c r="BH55" s="21">
        <v>2.447484988645162</v>
      </c>
      <c r="BI55" s="21">
        <v>0</v>
      </c>
      <c r="BJ55" s="22">
        <v>201.10848136787098</v>
      </c>
      <c r="BK55" s="23">
        <f t="shared" si="7"/>
        <v>6282.698186048801</v>
      </c>
    </row>
    <row r="56" spans="1:63" ht="15">
      <c r="A56" s="19"/>
      <c r="B56" s="7" t="s">
        <v>191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1.1483736193870966</v>
      </c>
      <c r="I56" s="21">
        <v>126.63471876332255</v>
      </c>
      <c r="J56" s="21">
        <v>0</v>
      </c>
      <c r="K56" s="21">
        <v>0</v>
      </c>
      <c r="L56" s="22">
        <v>171.46685081029034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0.47016667135483864</v>
      </c>
      <c r="S56" s="21">
        <v>36.453542558354854</v>
      </c>
      <c r="T56" s="21">
        <v>0</v>
      </c>
      <c r="U56" s="21">
        <v>0</v>
      </c>
      <c r="V56" s="22">
        <v>8.960258268935485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1.2908111310322579</v>
      </c>
      <c r="AW56" s="21">
        <v>21.35350072924052</v>
      </c>
      <c r="AX56" s="21">
        <v>0</v>
      </c>
      <c r="AY56" s="21">
        <v>0</v>
      </c>
      <c r="AZ56" s="22">
        <v>110.60442841970968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1.5671213981290322</v>
      </c>
      <c r="BG56" s="21">
        <v>4.312956306774193</v>
      </c>
      <c r="BH56" s="21">
        <v>0</v>
      </c>
      <c r="BI56" s="21">
        <v>0</v>
      </c>
      <c r="BJ56" s="22">
        <v>6.715039537806451</v>
      </c>
      <c r="BK56" s="23">
        <f t="shared" si="7"/>
        <v>490.9777682143373</v>
      </c>
    </row>
    <row r="57" spans="1:63" ht="30">
      <c r="A57" s="19"/>
      <c r="B57" s="7" t="s">
        <v>192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6.806817304870966</v>
      </c>
      <c r="I57" s="21">
        <v>96.05537555658066</v>
      </c>
      <c r="J57" s="21">
        <v>0</v>
      </c>
      <c r="K57" s="21">
        <v>0</v>
      </c>
      <c r="L57" s="22">
        <v>68.44272946425805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0.2799969828387097</v>
      </c>
      <c r="S57" s="21">
        <v>4.750361312064517</v>
      </c>
      <c r="T57" s="21">
        <v>0</v>
      </c>
      <c r="U57" s="21">
        <v>0</v>
      </c>
      <c r="V57" s="22">
        <v>3.0235020728064517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0.878497515</v>
      </c>
      <c r="AW57" s="21">
        <v>15.073531304571826</v>
      </c>
      <c r="AX57" s="21">
        <v>0</v>
      </c>
      <c r="AY57" s="21">
        <v>0</v>
      </c>
      <c r="AZ57" s="22">
        <v>43.39859544796776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0.6918276582903226</v>
      </c>
      <c r="BG57" s="21">
        <v>1.9848520979032258</v>
      </c>
      <c r="BH57" s="21">
        <v>0</v>
      </c>
      <c r="BI57" s="21">
        <v>0</v>
      </c>
      <c r="BJ57" s="22">
        <v>1.7910198287741934</v>
      </c>
      <c r="BK57" s="23">
        <f t="shared" si="7"/>
        <v>243.17710654592662</v>
      </c>
    </row>
    <row r="58" spans="1:63" ht="15">
      <c r="A58" s="19"/>
      <c r="B58" s="7" t="s">
        <v>195</v>
      </c>
      <c r="C58" s="20">
        <v>0</v>
      </c>
      <c r="D58" s="21">
        <v>0</v>
      </c>
      <c r="E58" s="21">
        <v>0</v>
      </c>
      <c r="F58" s="21">
        <v>0</v>
      </c>
      <c r="G58" s="22">
        <v>0</v>
      </c>
      <c r="H58" s="20">
        <v>0.4318334759032259</v>
      </c>
      <c r="I58" s="21">
        <v>49.081893139580636</v>
      </c>
      <c r="J58" s="21">
        <v>0</v>
      </c>
      <c r="K58" s="21">
        <v>0</v>
      </c>
      <c r="L58" s="22">
        <v>30.06554509954838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0.288208004516129</v>
      </c>
      <c r="S58" s="21">
        <v>2.0014122879354836</v>
      </c>
      <c r="T58" s="21">
        <v>0</v>
      </c>
      <c r="U58" s="21">
        <v>0</v>
      </c>
      <c r="V58" s="22">
        <v>0.7975708940967742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0.23837182022580639</v>
      </c>
      <c r="AW58" s="21">
        <v>9.031161717204242</v>
      </c>
      <c r="AX58" s="21">
        <v>0</v>
      </c>
      <c r="AY58" s="21">
        <v>0</v>
      </c>
      <c r="AZ58" s="22">
        <v>20.203186874451607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0.19778045306451608</v>
      </c>
      <c r="BG58" s="21">
        <v>0.0025614314193548398</v>
      </c>
      <c r="BH58" s="21">
        <v>0</v>
      </c>
      <c r="BI58" s="21">
        <v>0</v>
      </c>
      <c r="BJ58" s="22">
        <v>0.5742078154193548</v>
      </c>
      <c r="BK58" s="23">
        <f t="shared" si="7"/>
        <v>112.9137330133655</v>
      </c>
    </row>
    <row r="59" spans="1:63" ht="15">
      <c r="A59" s="19"/>
      <c r="B59" s="7" t="s">
        <v>114</v>
      </c>
      <c r="C59" s="20">
        <v>0</v>
      </c>
      <c r="D59" s="21">
        <v>8.512078064516128</v>
      </c>
      <c r="E59" s="21">
        <v>0</v>
      </c>
      <c r="F59" s="21">
        <v>0</v>
      </c>
      <c r="G59" s="22">
        <v>0</v>
      </c>
      <c r="H59" s="20">
        <v>3.9092642396129027</v>
      </c>
      <c r="I59" s="21">
        <v>0.05726345573385651</v>
      </c>
      <c r="J59" s="21">
        <v>0</v>
      </c>
      <c r="K59" s="21">
        <v>0</v>
      </c>
      <c r="L59" s="22">
        <v>4.236457235161289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2.841114005903225</v>
      </c>
      <c r="S59" s="21">
        <v>0</v>
      </c>
      <c r="T59" s="21">
        <v>0</v>
      </c>
      <c r="U59" s="21">
        <v>0</v>
      </c>
      <c r="V59" s="22">
        <v>0.4632238727741936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51.843577996193545</v>
      </c>
      <c r="AW59" s="21">
        <v>0.0018087109677419355</v>
      </c>
      <c r="AX59" s="21">
        <v>0</v>
      </c>
      <c r="AY59" s="21">
        <v>0</v>
      </c>
      <c r="AZ59" s="22">
        <v>58.751817424129015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21.292420798709678</v>
      </c>
      <c r="BG59" s="21">
        <v>0</v>
      </c>
      <c r="BH59" s="21">
        <v>0</v>
      </c>
      <c r="BI59" s="21">
        <v>0</v>
      </c>
      <c r="BJ59" s="22">
        <v>20.9524021042258</v>
      </c>
      <c r="BK59" s="23">
        <f t="shared" si="7"/>
        <v>172.86142790792738</v>
      </c>
    </row>
    <row r="60" spans="1:63" ht="15">
      <c r="A60" s="19"/>
      <c r="B60" s="7" t="s">
        <v>185</v>
      </c>
      <c r="C60" s="20">
        <v>0</v>
      </c>
      <c r="D60" s="21">
        <v>206.77882670712899</v>
      </c>
      <c r="E60" s="21">
        <v>0</v>
      </c>
      <c r="F60" s="21">
        <v>0</v>
      </c>
      <c r="G60" s="22">
        <v>0</v>
      </c>
      <c r="H60" s="20">
        <v>6.663361086451613</v>
      </c>
      <c r="I60" s="21">
        <v>144.54814139035483</v>
      </c>
      <c r="J60" s="21">
        <v>0</v>
      </c>
      <c r="K60" s="21">
        <v>0</v>
      </c>
      <c r="L60" s="22">
        <v>16.925556189709678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3.3389957355483872</v>
      </c>
      <c r="S60" s="21">
        <v>2.1040445942258064</v>
      </c>
      <c r="T60" s="21">
        <v>9.421655857967743</v>
      </c>
      <c r="U60" s="21">
        <v>0</v>
      </c>
      <c r="V60" s="22">
        <v>3.9991618673225804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80.68557306496778</v>
      </c>
      <c r="AW60" s="21">
        <v>64.25991060557728</v>
      </c>
      <c r="AX60" s="21">
        <v>14.01109407629032</v>
      </c>
      <c r="AY60" s="21">
        <v>0</v>
      </c>
      <c r="AZ60" s="22">
        <v>180.47483386783873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46.06719175</v>
      </c>
      <c r="BG60" s="21">
        <v>69.77615200990324</v>
      </c>
      <c r="BH60" s="21">
        <v>45.6595704927742</v>
      </c>
      <c r="BI60" s="21">
        <v>0</v>
      </c>
      <c r="BJ60" s="22">
        <v>120.9925421396452</v>
      </c>
      <c r="BK60" s="23">
        <f t="shared" si="7"/>
        <v>1015.7066114357062</v>
      </c>
    </row>
    <row r="61" spans="1:63" ht="15">
      <c r="A61" s="19"/>
      <c r="B61" s="7" t="s">
        <v>115</v>
      </c>
      <c r="C61" s="20">
        <v>0</v>
      </c>
      <c r="D61" s="21">
        <v>380.7380788623225</v>
      </c>
      <c r="E61" s="21">
        <v>0</v>
      </c>
      <c r="F61" s="21">
        <v>0</v>
      </c>
      <c r="G61" s="22">
        <v>0</v>
      </c>
      <c r="H61" s="20">
        <v>61.90306811780644</v>
      </c>
      <c r="I61" s="21">
        <v>1827.1675693723223</v>
      </c>
      <c r="J61" s="21">
        <v>512.176851764742</v>
      </c>
      <c r="K61" s="21">
        <v>0</v>
      </c>
      <c r="L61" s="22">
        <v>603.8028330293871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34.8649246748387</v>
      </c>
      <c r="S61" s="21">
        <v>107.03001943522581</v>
      </c>
      <c r="T61" s="21">
        <v>20.285234413677422</v>
      </c>
      <c r="U61" s="21">
        <v>0</v>
      </c>
      <c r="V61" s="22">
        <v>67.23996017996775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120.6209649033871</v>
      </c>
      <c r="AW61" s="21">
        <v>1109.176584468323</v>
      </c>
      <c r="AX61" s="21">
        <v>14.59972166587097</v>
      </c>
      <c r="AY61" s="21">
        <v>0</v>
      </c>
      <c r="AZ61" s="22">
        <v>988.9248873916453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55.27047114390321</v>
      </c>
      <c r="BG61" s="21">
        <v>113.44135050796777</v>
      </c>
      <c r="BH61" s="21">
        <v>11.623390035935484</v>
      </c>
      <c r="BI61" s="21">
        <v>0</v>
      </c>
      <c r="BJ61" s="22">
        <v>142.0821134163226</v>
      </c>
      <c r="BK61" s="23">
        <f t="shared" si="7"/>
        <v>6170.948023383644</v>
      </c>
    </row>
    <row r="62" spans="1:63" s="28" customFormat="1" ht="15">
      <c r="A62" s="19"/>
      <c r="B62" s="8" t="s">
        <v>18</v>
      </c>
      <c r="C62" s="24">
        <f aca="true" t="shared" si="8" ref="C62:AH62">SUM(C41:C61)</f>
        <v>0</v>
      </c>
      <c r="D62" s="25">
        <f t="shared" si="8"/>
        <v>2126.5033517295483</v>
      </c>
      <c r="E62" s="25">
        <f t="shared" si="8"/>
        <v>0</v>
      </c>
      <c r="F62" s="25">
        <f t="shared" si="8"/>
        <v>0</v>
      </c>
      <c r="G62" s="26">
        <f t="shared" si="8"/>
        <v>0</v>
      </c>
      <c r="H62" s="24">
        <f t="shared" si="8"/>
        <v>492.925106857871</v>
      </c>
      <c r="I62" s="25">
        <f t="shared" si="8"/>
        <v>28766.37750603961</v>
      </c>
      <c r="J62" s="25">
        <f t="shared" si="8"/>
        <v>2355.2184011969684</v>
      </c>
      <c r="K62" s="25">
        <f t="shared" si="8"/>
        <v>0</v>
      </c>
      <c r="L62" s="26">
        <f t="shared" si="8"/>
        <v>7115.585043971904</v>
      </c>
      <c r="M62" s="24">
        <f t="shared" si="8"/>
        <v>0</v>
      </c>
      <c r="N62" s="25">
        <f t="shared" si="8"/>
        <v>0</v>
      </c>
      <c r="O62" s="25">
        <f t="shared" si="8"/>
        <v>0</v>
      </c>
      <c r="P62" s="25">
        <f t="shared" si="8"/>
        <v>0</v>
      </c>
      <c r="Q62" s="26">
        <f t="shared" si="8"/>
        <v>0</v>
      </c>
      <c r="R62" s="24">
        <f t="shared" si="8"/>
        <v>171.9774936364838</v>
      </c>
      <c r="S62" s="25">
        <f t="shared" si="8"/>
        <v>1605.6123397984197</v>
      </c>
      <c r="T62" s="25">
        <f t="shared" si="8"/>
        <v>279.1040887696774</v>
      </c>
      <c r="U62" s="25">
        <f t="shared" si="8"/>
        <v>0</v>
      </c>
      <c r="V62" s="26">
        <f t="shared" si="8"/>
        <v>814.3086578477095</v>
      </c>
      <c r="W62" s="24">
        <f t="shared" si="8"/>
        <v>0</v>
      </c>
      <c r="X62" s="25">
        <f t="shared" si="8"/>
        <v>0</v>
      </c>
      <c r="Y62" s="25">
        <f t="shared" si="8"/>
        <v>0</v>
      </c>
      <c r="Z62" s="25">
        <f t="shared" si="8"/>
        <v>0</v>
      </c>
      <c r="AA62" s="26">
        <f t="shared" si="8"/>
        <v>0</v>
      </c>
      <c r="AB62" s="24">
        <f t="shared" si="8"/>
        <v>0</v>
      </c>
      <c r="AC62" s="25">
        <f t="shared" si="8"/>
        <v>0</v>
      </c>
      <c r="AD62" s="25">
        <f t="shared" si="8"/>
        <v>0</v>
      </c>
      <c r="AE62" s="25">
        <f t="shared" si="8"/>
        <v>0</v>
      </c>
      <c r="AF62" s="26">
        <f t="shared" si="8"/>
        <v>0</v>
      </c>
      <c r="AG62" s="24">
        <f t="shared" si="8"/>
        <v>0</v>
      </c>
      <c r="AH62" s="25">
        <f t="shared" si="8"/>
        <v>0</v>
      </c>
      <c r="AI62" s="25">
        <f aca="true" t="shared" si="9" ref="AI62:BK62">SUM(AI41:AI61)</f>
        <v>0</v>
      </c>
      <c r="AJ62" s="25">
        <f t="shared" si="9"/>
        <v>0</v>
      </c>
      <c r="AK62" s="26">
        <f t="shared" si="9"/>
        <v>0</v>
      </c>
      <c r="AL62" s="24">
        <f t="shared" si="9"/>
        <v>0</v>
      </c>
      <c r="AM62" s="25">
        <f t="shared" si="9"/>
        <v>0</v>
      </c>
      <c r="AN62" s="25">
        <f t="shared" si="9"/>
        <v>0</v>
      </c>
      <c r="AO62" s="25">
        <f t="shared" si="9"/>
        <v>0</v>
      </c>
      <c r="AP62" s="26">
        <f t="shared" si="9"/>
        <v>0</v>
      </c>
      <c r="AQ62" s="24">
        <f t="shared" si="9"/>
        <v>0</v>
      </c>
      <c r="AR62" s="25">
        <f t="shared" si="9"/>
        <v>0</v>
      </c>
      <c r="AS62" s="25">
        <f t="shared" si="9"/>
        <v>0</v>
      </c>
      <c r="AT62" s="25">
        <f t="shared" si="9"/>
        <v>0</v>
      </c>
      <c r="AU62" s="26">
        <f t="shared" si="9"/>
        <v>0</v>
      </c>
      <c r="AV62" s="24">
        <f t="shared" si="9"/>
        <v>1029.5206838464194</v>
      </c>
      <c r="AW62" s="25">
        <f t="shared" si="9"/>
        <v>8762.91428878153</v>
      </c>
      <c r="AX62" s="25">
        <f t="shared" si="9"/>
        <v>67.29566336622581</v>
      </c>
      <c r="AY62" s="25">
        <f t="shared" si="9"/>
        <v>0</v>
      </c>
      <c r="AZ62" s="26">
        <f t="shared" si="9"/>
        <v>7965.305917766097</v>
      </c>
      <c r="BA62" s="24">
        <f t="shared" si="9"/>
        <v>0</v>
      </c>
      <c r="BB62" s="25">
        <f t="shared" si="9"/>
        <v>0</v>
      </c>
      <c r="BC62" s="25">
        <f t="shared" si="9"/>
        <v>0</v>
      </c>
      <c r="BD62" s="25">
        <f t="shared" si="9"/>
        <v>0</v>
      </c>
      <c r="BE62" s="26">
        <f t="shared" si="9"/>
        <v>0</v>
      </c>
      <c r="BF62" s="24">
        <f t="shared" si="9"/>
        <v>633.4318929185163</v>
      </c>
      <c r="BG62" s="25">
        <f t="shared" si="9"/>
        <v>1068.242728509645</v>
      </c>
      <c r="BH62" s="25">
        <f t="shared" si="9"/>
        <v>174.71451719270965</v>
      </c>
      <c r="BI62" s="25">
        <f t="shared" si="9"/>
        <v>0</v>
      </c>
      <c r="BJ62" s="26">
        <f t="shared" si="9"/>
        <v>1632.160028474484</v>
      </c>
      <c r="BK62" s="27">
        <f t="shared" si="9"/>
        <v>65061.19771070381</v>
      </c>
    </row>
    <row r="63" spans="1:63" s="28" customFormat="1" ht="15">
      <c r="A63" s="19"/>
      <c r="B63" s="8" t="s">
        <v>19</v>
      </c>
      <c r="C63" s="24">
        <f aca="true" t="shared" si="10" ref="C63:AH63">C62+C39+C36+C32+C15+C11</f>
        <v>0</v>
      </c>
      <c r="D63" s="25">
        <f t="shared" si="10"/>
        <v>2322.8847188902255</v>
      </c>
      <c r="E63" s="25">
        <f t="shared" si="10"/>
        <v>0</v>
      </c>
      <c r="F63" s="25">
        <f t="shared" si="10"/>
        <v>0</v>
      </c>
      <c r="G63" s="26">
        <f t="shared" si="10"/>
        <v>0</v>
      </c>
      <c r="H63" s="24">
        <f t="shared" si="10"/>
        <v>812.4604707422259</v>
      </c>
      <c r="I63" s="25">
        <f t="shared" si="10"/>
        <v>51567.835240482935</v>
      </c>
      <c r="J63" s="25">
        <f t="shared" si="10"/>
        <v>6037.853256797033</v>
      </c>
      <c r="K63" s="25">
        <f t="shared" si="10"/>
        <v>0</v>
      </c>
      <c r="L63" s="26">
        <f t="shared" si="10"/>
        <v>8835.157542721776</v>
      </c>
      <c r="M63" s="24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0</v>
      </c>
      <c r="Q63" s="26">
        <f t="shared" si="10"/>
        <v>0</v>
      </c>
      <c r="R63" s="24">
        <f t="shared" si="10"/>
        <v>347.1032644545483</v>
      </c>
      <c r="S63" s="25">
        <f t="shared" si="10"/>
        <v>3230.9377519128393</v>
      </c>
      <c r="T63" s="25">
        <f t="shared" si="10"/>
        <v>468.34846590509676</v>
      </c>
      <c r="U63" s="25">
        <f t="shared" si="10"/>
        <v>0</v>
      </c>
      <c r="V63" s="26">
        <f t="shared" si="10"/>
        <v>1240.3977838773224</v>
      </c>
      <c r="W63" s="24">
        <f t="shared" si="10"/>
        <v>0</v>
      </c>
      <c r="X63" s="25">
        <f t="shared" si="10"/>
        <v>0</v>
      </c>
      <c r="Y63" s="25">
        <f t="shared" si="10"/>
        <v>0</v>
      </c>
      <c r="Z63" s="25">
        <f t="shared" si="10"/>
        <v>0</v>
      </c>
      <c r="AA63" s="26">
        <f t="shared" si="10"/>
        <v>0</v>
      </c>
      <c r="AB63" s="24">
        <f t="shared" si="10"/>
        <v>0</v>
      </c>
      <c r="AC63" s="25">
        <f t="shared" si="10"/>
        <v>0</v>
      </c>
      <c r="AD63" s="25">
        <f t="shared" si="10"/>
        <v>0</v>
      </c>
      <c r="AE63" s="25">
        <f t="shared" si="10"/>
        <v>0</v>
      </c>
      <c r="AF63" s="26">
        <f t="shared" si="10"/>
        <v>0</v>
      </c>
      <c r="AG63" s="24">
        <f t="shared" si="10"/>
        <v>0</v>
      </c>
      <c r="AH63" s="25">
        <f t="shared" si="10"/>
        <v>0</v>
      </c>
      <c r="AI63" s="25">
        <f aca="true" t="shared" si="11" ref="AI63:BK63">AI62+AI39+AI36+AI32+AI15+AI11</f>
        <v>0</v>
      </c>
      <c r="AJ63" s="25">
        <f t="shared" si="11"/>
        <v>0</v>
      </c>
      <c r="AK63" s="26">
        <f t="shared" si="11"/>
        <v>0</v>
      </c>
      <c r="AL63" s="24">
        <f t="shared" si="11"/>
        <v>0</v>
      </c>
      <c r="AM63" s="25">
        <f t="shared" si="11"/>
        <v>0</v>
      </c>
      <c r="AN63" s="25">
        <f t="shared" si="11"/>
        <v>0</v>
      </c>
      <c r="AO63" s="25">
        <f t="shared" si="11"/>
        <v>0</v>
      </c>
      <c r="AP63" s="26">
        <f t="shared" si="11"/>
        <v>0</v>
      </c>
      <c r="AQ63" s="24">
        <f t="shared" si="11"/>
        <v>0</v>
      </c>
      <c r="AR63" s="25">
        <f t="shared" si="11"/>
        <v>0</v>
      </c>
      <c r="AS63" s="25">
        <f t="shared" si="11"/>
        <v>0</v>
      </c>
      <c r="AT63" s="25">
        <f t="shared" si="11"/>
        <v>0</v>
      </c>
      <c r="AU63" s="26">
        <f t="shared" si="11"/>
        <v>0</v>
      </c>
      <c r="AV63" s="24">
        <f t="shared" si="11"/>
        <v>1335.813058637226</v>
      </c>
      <c r="AW63" s="25">
        <f t="shared" si="11"/>
        <v>15842.199938931275</v>
      </c>
      <c r="AX63" s="25">
        <f t="shared" si="11"/>
        <v>82.37916211435484</v>
      </c>
      <c r="AY63" s="25">
        <f t="shared" si="11"/>
        <v>0</v>
      </c>
      <c r="AZ63" s="26">
        <f t="shared" si="11"/>
        <v>9696.990614950968</v>
      </c>
      <c r="BA63" s="24">
        <f t="shared" si="11"/>
        <v>0</v>
      </c>
      <c r="BB63" s="25">
        <f t="shared" si="11"/>
        <v>0</v>
      </c>
      <c r="BC63" s="25">
        <f t="shared" si="11"/>
        <v>0</v>
      </c>
      <c r="BD63" s="25">
        <f t="shared" si="11"/>
        <v>0</v>
      </c>
      <c r="BE63" s="26">
        <f t="shared" si="11"/>
        <v>0</v>
      </c>
      <c r="BF63" s="24">
        <f t="shared" si="11"/>
        <v>806.7177602705808</v>
      </c>
      <c r="BG63" s="25">
        <f t="shared" si="11"/>
        <v>1338.609689531871</v>
      </c>
      <c r="BH63" s="25">
        <f t="shared" si="11"/>
        <v>208.6056469561935</v>
      </c>
      <c r="BI63" s="25">
        <f t="shared" si="11"/>
        <v>0</v>
      </c>
      <c r="BJ63" s="26">
        <f t="shared" si="11"/>
        <v>1925.3430663842582</v>
      </c>
      <c r="BK63" s="26">
        <f t="shared" si="11"/>
        <v>106099.63743356071</v>
      </c>
    </row>
    <row r="64" spans="3:63" ht="1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1:62" ht="15" customHeight="1">
      <c r="A65" s="19" t="s">
        <v>20</v>
      </c>
      <c r="B65" s="11" t="s">
        <v>21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</row>
    <row r="66" spans="1:63" ht="15">
      <c r="A66" s="19" t="s">
        <v>7</v>
      </c>
      <c r="B66" s="33" t="s">
        <v>48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/>
    </row>
    <row r="67" spans="1:63" ht="15">
      <c r="A67" s="19"/>
      <c r="B67" s="7" t="s">
        <v>116</v>
      </c>
      <c r="C67" s="20">
        <v>0</v>
      </c>
      <c r="D67" s="21">
        <v>20.900816314258062</v>
      </c>
      <c r="E67" s="21">
        <v>0</v>
      </c>
      <c r="F67" s="21">
        <v>0</v>
      </c>
      <c r="G67" s="22">
        <v>0</v>
      </c>
      <c r="H67" s="20">
        <v>500.462936787129</v>
      </c>
      <c r="I67" s="21">
        <v>20.00280855874194</v>
      </c>
      <c r="J67" s="21">
        <v>0</v>
      </c>
      <c r="K67" s="21">
        <v>0</v>
      </c>
      <c r="L67" s="22">
        <v>49.5281500516129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359.00828874758076</v>
      </c>
      <c r="S67" s="21">
        <v>10.193325401612904</v>
      </c>
      <c r="T67" s="21">
        <v>0</v>
      </c>
      <c r="U67" s="21">
        <v>0</v>
      </c>
      <c r="V67" s="22">
        <v>20.270752043483867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5414.052310725319</v>
      </c>
      <c r="AW67" s="21">
        <v>310.98947645276536</v>
      </c>
      <c r="AX67" s="21">
        <v>0</v>
      </c>
      <c r="AY67" s="21">
        <v>0</v>
      </c>
      <c r="AZ67" s="22">
        <v>472.6320490305162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4730.56101681174</v>
      </c>
      <c r="BG67" s="21">
        <v>206.21350707612905</v>
      </c>
      <c r="BH67" s="21">
        <v>0</v>
      </c>
      <c r="BI67" s="21">
        <v>0</v>
      </c>
      <c r="BJ67" s="22">
        <v>241.83601038029028</v>
      </c>
      <c r="BK67" s="23">
        <f>SUM(C67:BJ67)</f>
        <v>12356.651448381179</v>
      </c>
    </row>
    <row r="68" spans="1:63" s="28" customFormat="1" ht="15">
      <c r="A68" s="19"/>
      <c r="B68" s="8" t="s">
        <v>9</v>
      </c>
      <c r="C68" s="24">
        <f aca="true" t="shared" si="12" ref="C68:AH68">SUM(C67:C67)</f>
        <v>0</v>
      </c>
      <c r="D68" s="25">
        <f t="shared" si="12"/>
        <v>20.900816314258062</v>
      </c>
      <c r="E68" s="25">
        <f t="shared" si="12"/>
        <v>0</v>
      </c>
      <c r="F68" s="25">
        <f t="shared" si="12"/>
        <v>0</v>
      </c>
      <c r="G68" s="26">
        <f t="shared" si="12"/>
        <v>0</v>
      </c>
      <c r="H68" s="24">
        <f t="shared" si="12"/>
        <v>500.462936787129</v>
      </c>
      <c r="I68" s="25">
        <f t="shared" si="12"/>
        <v>20.00280855874194</v>
      </c>
      <c r="J68" s="25">
        <f t="shared" si="12"/>
        <v>0</v>
      </c>
      <c r="K68" s="25">
        <f t="shared" si="12"/>
        <v>0</v>
      </c>
      <c r="L68" s="26">
        <f t="shared" si="12"/>
        <v>49.5281500516129</v>
      </c>
      <c r="M68" s="24">
        <f t="shared" si="12"/>
        <v>0</v>
      </c>
      <c r="N68" s="25">
        <f t="shared" si="12"/>
        <v>0</v>
      </c>
      <c r="O68" s="25">
        <f t="shared" si="12"/>
        <v>0</v>
      </c>
      <c r="P68" s="25">
        <f t="shared" si="12"/>
        <v>0</v>
      </c>
      <c r="Q68" s="26">
        <f t="shared" si="12"/>
        <v>0</v>
      </c>
      <c r="R68" s="24">
        <f t="shared" si="12"/>
        <v>359.00828874758076</v>
      </c>
      <c r="S68" s="25">
        <f t="shared" si="12"/>
        <v>10.193325401612904</v>
      </c>
      <c r="T68" s="25">
        <f t="shared" si="12"/>
        <v>0</v>
      </c>
      <c r="U68" s="25">
        <f t="shared" si="12"/>
        <v>0</v>
      </c>
      <c r="V68" s="26">
        <f t="shared" si="12"/>
        <v>20.270752043483867</v>
      </c>
      <c r="W68" s="24">
        <f t="shared" si="12"/>
        <v>0</v>
      </c>
      <c r="X68" s="25">
        <f t="shared" si="12"/>
        <v>0</v>
      </c>
      <c r="Y68" s="25">
        <f t="shared" si="12"/>
        <v>0</v>
      </c>
      <c r="Z68" s="25">
        <f t="shared" si="12"/>
        <v>0</v>
      </c>
      <c r="AA68" s="26">
        <f t="shared" si="12"/>
        <v>0</v>
      </c>
      <c r="AB68" s="24">
        <f t="shared" si="12"/>
        <v>0</v>
      </c>
      <c r="AC68" s="25">
        <f t="shared" si="12"/>
        <v>0</v>
      </c>
      <c r="AD68" s="25">
        <f t="shared" si="12"/>
        <v>0</v>
      </c>
      <c r="AE68" s="25">
        <f t="shared" si="12"/>
        <v>0</v>
      </c>
      <c r="AF68" s="26">
        <f t="shared" si="12"/>
        <v>0</v>
      </c>
      <c r="AG68" s="24">
        <f t="shared" si="12"/>
        <v>0</v>
      </c>
      <c r="AH68" s="25">
        <f t="shared" si="12"/>
        <v>0</v>
      </c>
      <c r="AI68" s="25">
        <f aca="true" t="shared" si="13" ref="AI68:BK68">SUM(AI67:AI67)</f>
        <v>0</v>
      </c>
      <c r="AJ68" s="25">
        <f t="shared" si="13"/>
        <v>0</v>
      </c>
      <c r="AK68" s="26">
        <f t="shared" si="13"/>
        <v>0</v>
      </c>
      <c r="AL68" s="24">
        <f t="shared" si="13"/>
        <v>0</v>
      </c>
      <c r="AM68" s="25">
        <f t="shared" si="13"/>
        <v>0</v>
      </c>
      <c r="AN68" s="25">
        <f t="shared" si="13"/>
        <v>0</v>
      </c>
      <c r="AO68" s="25">
        <f t="shared" si="13"/>
        <v>0</v>
      </c>
      <c r="AP68" s="26">
        <f t="shared" si="13"/>
        <v>0</v>
      </c>
      <c r="AQ68" s="24">
        <f t="shared" si="13"/>
        <v>0</v>
      </c>
      <c r="AR68" s="25">
        <f t="shared" si="13"/>
        <v>0</v>
      </c>
      <c r="AS68" s="25">
        <f t="shared" si="13"/>
        <v>0</v>
      </c>
      <c r="AT68" s="25">
        <f t="shared" si="13"/>
        <v>0</v>
      </c>
      <c r="AU68" s="26">
        <f t="shared" si="13"/>
        <v>0</v>
      </c>
      <c r="AV68" s="24">
        <f t="shared" si="13"/>
        <v>5414.052310725319</v>
      </c>
      <c r="AW68" s="25">
        <f t="shared" si="13"/>
        <v>310.98947645276536</v>
      </c>
      <c r="AX68" s="25">
        <f t="shared" si="13"/>
        <v>0</v>
      </c>
      <c r="AY68" s="25">
        <f t="shared" si="13"/>
        <v>0</v>
      </c>
      <c r="AZ68" s="26">
        <f t="shared" si="13"/>
        <v>472.6320490305162</v>
      </c>
      <c r="BA68" s="24">
        <f t="shared" si="13"/>
        <v>0</v>
      </c>
      <c r="BB68" s="25">
        <f t="shared" si="13"/>
        <v>0</v>
      </c>
      <c r="BC68" s="25">
        <f t="shared" si="13"/>
        <v>0</v>
      </c>
      <c r="BD68" s="25">
        <f t="shared" si="13"/>
        <v>0</v>
      </c>
      <c r="BE68" s="26">
        <f t="shared" si="13"/>
        <v>0</v>
      </c>
      <c r="BF68" s="24">
        <f t="shared" si="13"/>
        <v>4730.56101681174</v>
      </c>
      <c r="BG68" s="25">
        <f t="shared" si="13"/>
        <v>206.21350707612905</v>
      </c>
      <c r="BH68" s="25">
        <f t="shared" si="13"/>
        <v>0</v>
      </c>
      <c r="BI68" s="25">
        <f t="shared" si="13"/>
        <v>0</v>
      </c>
      <c r="BJ68" s="26">
        <f t="shared" si="13"/>
        <v>241.83601038029028</v>
      </c>
      <c r="BK68" s="27">
        <f t="shared" si="13"/>
        <v>12356.651448381179</v>
      </c>
    </row>
    <row r="69" spans="3:63" ht="1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1:63" ht="15">
      <c r="A70" s="19" t="s">
        <v>10</v>
      </c>
      <c r="B70" s="12" t="s">
        <v>22</v>
      </c>
      <c r="C70" s="20"/>
      <c r="D70" s="21"/>
      <c r="E70" s="21"/>
      <c r="F70" s="21"/>
      <c r="G70" s="22"/>
      <c r="H70" s="20"/>
      <c r="I70" s="21"/>
      <c r="J70" s="21"/>
      <c r="K70" s="21"/>
      <c r="L70" s="22"/>
      <c r="M70" s="20"/>
      <c r="N70" s="21"/>
      <c r="O70" s="21"/>
      <c r="P70" s="21"/>
      <c r="Q70" s="22"/>
      <c r="R70" s="20"/>
      <c r="S70" s="21"/>
      <c r="T70" s="21"/>
      <c r="U70" s="21"/>
      <c r="V70" s="22"/>
      <c r="W70" s="20"/>
      <c r="X70" s="21"/>
      <c r="Y70" s="21"/>
      <c r="Z70" s="21"/>
      <c r="AA70" s="22"/>
      <c r="AB70" s="20"/>
      <c r="AC70" s="21"/>
      <c r="AD70" s="21"/>
      <c r="AE70" s="21"/>
      <c r="AF70" s="22"/>
      <c r="AG70" s="20"/>
      <c r="AH70" s="21"/>
      <c r="AI70" s="21"/>
      <c r="AJ70" s="21"/>
      <c r="AK70" s="22"/>
      <c r="AL70" s="20"/>
      <c r="AM70" s="21"/>
      <c r="AN70" s="21"/>
      <c r="AO70" s="21"/>
      <c r="AP70" s="22"/>
      <c r="AQ70" s="20"/>
      <c r="AR70" s="21"/>
      <c r="AS70" s="21"/>
      <c r="AT70" s="21"/>
      <c r="AU70" s="22"/>
      <c r="AV70" s="20"/>
      <c r="AW70" s="21"/>
      <c r="AX70" s="21"/>
      <c r="AY70" s="21"/>
      <c r="AZ70" s="22"/>
      <c r="BA70" s="20"/>
      <c r="BB70" s="21"/>
      <c r="BC70" s="21"/>
      <c r="BD70" s="21"/>
      <c r="BE70" s="22"/>
      <c r="BF70" s="20"/>
      <c r="BG70" s="21"/>
      <c r="BH70" s="21"/>
      <c r="BI70" s="21"/>
      <c r="BJ70" s="22"/>
      <c r="BK70" s="23"/>
    </row>
    <row r="71" spans="1:63" ht="15">
      <c r="A71" s="19"/>
      <c r="B71" s="7" t="s">
        <v>117</v>
      </c>
      <c r="C71" s="20">
        <v>0</v>
      </c>
      <c r="D71" s="21">
        <v>0.015105</v>
      </c>
      <c r="E71" s="21">
        <v>0</v>
      </c>
      <c r="F71" s="21">
        <v>0</v>
      </c>
      <c r="G71" s="22">
        <v>0</v>
      </c>
      <c r="H71" s="20">
        <v>0.14026255</v>
      </c>
      <c r="I71" s="21">
        <v>0.08368281199999997</v>
      </c>
      <c r="J71" s="21">
        <v>0</v>
      </c>
      <c r="K71" s="21">
        <v>0</v>
      </c>
      <c r="L71" s="22">
        <v>0.6861233369999998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0.08079968100000003</v>
      </c>
      <c r="S71" s="21">
        <v>0.19776870899999996</v>
      </c>
      <c r="T71" s="21">
        <v>0</v>
      </c>
      <c r="U71" s="21">
        <v>0</v>
      </c>
      <c r="V71" s="22">
        <v>0.23884564200000005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3.0126672246774193</v>
      </c>
      <c r="AW71" s="21">
        <v>2.650050475985272</v>
      </c>
      <c r="AX71" s="21">
        <v>5.5983000000000016E-05</v>
      </c>
      <c r="AY71" s="21">
        <v>0</v>
      </c>
      <c r="AZ71" s="22">
        <v>12.83081717732258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1.5646288637419359</v>
      </c>
      <c r="BG71" s="21">
        <v>1.2432321420000003</v>
      </c>
      <c r="BH71" s="21">
        <v>0.059922103999999955</v>
      </c>
      <c r="BI71" s="21">
        <v>0</v>
      </c>
      <c r="BJ71" s="22">
        <v>3.0089101062580643</v>
      </c>
      <c r="BK71" s="23">
        <f aca="true" t="shared" si="14" ref="BK71:BK76">SUM(C71:BJ71)</f>
        <v>25.81287180798527</v>
      </c>
    </row>
    <row r="72" spans="1:63" ht="15">
      <c r="A72" s="19"/>
      <c r="B72" s="7" t="s">
        <v>118</v>
      </c>
      <c r="C72" s="20">
        <v>0</v>
      </c>
      <c r="D72" s="21">
        <v>5.285605809741934</v>
      </c>
      <c r="E72" s="21">
        <v>0</v>
      </c>
      <c r="F72" s="21">
        <v>0</v>
      </c>
      <c r="G72" s="22">
        <v>0</v>
      </c>
      <c r="H72" s="20">
        <v>66.69891314241936</v>
      </c>
      <c r="I72" s="21">
        <v>2782.713238143452</v>
      </c>
      <c r="J72" s="21">
        <v>0.35192906622580633</v>
      </c>
      <c r="K72" s="21">
        <v>0</v>
      </c>
      <c r="L72" s="22">
        <v>2061.171209495452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16.90991861874194</v>
      </c>
      <c r="S72" s="21">
        <v>178.17449013964512</v>
      </c>
      <c r="T72" s="21">
        <v>0</v>
      </c>
      <c r="U72" s="21">
        <v>0</v>
      </c>
      <c r="V72" s="22">
        <v>181.74739602203226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251.14201600335494</v>
      </c>
      <c r="AW72" s="21">
        <v>934.7768628519906</v>
      </c>
      <c r="AX72" s="21">
        <v>0.7939526499677421</v>
      </c>
      <c r="AY72" s="21">
        <v>0</v>
      </c>
      <c r="AZ72" s="22">
        <v>2143.5991026643233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126.47295024358066</v>
      </c>
      <c r="BG72" s="21">
        <v>331.3050882837097</v>
      </c>
      <c r="BH72" s="21">
        <v>0</v>
      </c>
      <c r="BI72" s="21">
        <v>0</v>
      </c>
      <c r="BJ72" s="22">
        <v>439.82179198570975</v>
      </c>
      <c r="BK72" s="23">
        <f t="shared" si="14"/>
        <v>9520.964465120349</v>
      </c>
    </row>
    <row r="73" spans="1:63" ht="15">
      <c r="A73" s="19"/>
      <c r="B73" s="7" t="s">
        <v>152</v>
      </c>
      <c r="C73" s="20">
        <v>0</v>
      </c>
      <c r="D73" s="21">
        <v>6.66696347435484</v>
      </c>
      <c r="E73" s="21">
        <v>0</v>
      </c>
      <c r="F73" s="21">
        <v>0</v>
      </c>
      <c r="G73" s="22">
        <v>0</v>
      </c>
      <c r="H73" s="20">
        <v>203.30909075138715</v>
      </c>
      <c r="I73" s="21">
        <v>63.87378987967741</v>
      </c>
      <c r="J73" s="21">
        <v>0.02170275709677419</v>
      </c>
      <c r="K73" s="21">
        <v>0</v>
      </c>
      <c r="L73" s="22">
        <v>247.62065413874186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94.9335270962903</v>
      </c>
      <c r="S73" s="21">
        <v>9.964812360612905</v>
      </c>
      <c r="T73" s="21">
        <v>0</v>
      </c>
      <c r="U73" s="21">
        <v>0</v>
      </c>
      <c r="V73" s="22">
        <v>43.58054105390321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1388.2166765266447</v>
      </c>
      <c r="AW73" s="21">
        <v>260.82579919433925</v>
      </c>
      <c r="AX73" s="21">
        <v>0.004139618935483871</v>
      </c>
      <c r="AY73" s="21">
        <v>0</v>
      </c>
      <c r="AZ73" s="22">
        <v>1186.646277896194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676.2539054993867</v>
      </c>
      <c r="BG73" s="21">
        <v>70.66523550125807</v>
      </c>
      <c r="BH73" s="21">
        <v>0</v>
      </c>
      <c r="BI73" s="21">
        <v>0</v>
      </c>
      <c r="BJ73" s="22">
        <v>201.98787597554835</v>
      </c>
      <c r="BK73" s="23">
        <f t="shared" si="14"/>
        <v>4454.570991724371</v>
      </c>
    </row>
    <row r="74" spans="1:63" ht="15">
      <c r="A74" s="19"/>
      <c r="B74" s="7" t="s">
        <v>119</v>
      </c>
      <c r="C74" s="20">
        <v>0</v>
      </c>
      <c r="D74" s="21">
        <v>22.22752930493548</v>
      </c>
      <c r="E74" s="21">
        <v>0</v>
      </c>
      <c r="F74" s="21">
        <v>0</v>
      </c>
      <c r="G74" s="22">
        <v>0</v>
      </c>
      <c r="H74" s="20">
        <v>531.6716162551938</v>
      </c>
      <c r="I74" s="21">
        <v>884.8662310691292</v>
      </c>
      <c r="J74" s="21">
        <v>3.1601521479354835</v>
      </c>
      <c r="K74" s="21">
        <v>0</v>
      </c>
      <c r="L74" s="22">
        <v>573.8841438356775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314.8332047900644</v>
      </c>
      <c r="S74" s="21">
        <v>235.7645324791612</v>
      </c>
      <c r="T74" s="21">
        <v>0</v>
      </c>
      <c r="U74" s="21">
        <v>0</v>
      </c>
      <c r="V74" s="22">
        <v>120.96614259490323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3931.7698261604824</v>
      </c>
      <c r="AW74" s="21">
        <v>679.1979573777293</v>
      </c>
      <c r="AX74" s="21">
        <v>0.4248080893548389</v>
      </c>
      <c r="AY74" s="21">
        <v>0</v>
      </c>
      <c r="AZ74" s="22">
        <v>3921.839701309127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2757.186630184354</v>
      </c>
      <c r="BG74" s="21">
        <v>196.00273342809678</v>
      </c>
      <c r="BH74" s="21">
        <v>0</v>
      </c>
      <c r="BI74" s="21">
        <v>0</v>
      </c>
      <c r="BJ74" s="22">
        <v>1019.0603657856774</v>
      </c>
      <c r="BK74" s="23">
        <f t="shared" si="14"/>
        <v>15192.855574811823</v>
      </c>
    </row>
    <row r="75" spans="1:63" ht="15">
      <c r="A75" s="19"/>
      <c r="B75" s="7" t="s">
        <v>120</v>
      </c>
      <c r="C75" s="20">
        <v>0</v>
      </c>
      <c r="D75" s="21">
        <v>25.485006333709677</v>
      </c>
      <c r="E75" s="21">
        <v>0</v>
      </c>
      <c r="F75" s="21">
        <v>0</v>
      </c>
      <c r="G75" s="22">
        <v>0</v>
      </c>
      <c r="H75" s="20">
        <v>490.027487569</v>
      </c>
      <c r="I75" s="21">
        <v>205.77913771183873</v>
      </c>
      <c r="J75" s="21">
        <v>1.3394147801935476</v>
      </c>
      <c r="K75" s="21">
        <v>0</v>
      </c>
      <c r="L75" s="22">
        <v>463.1548182924837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295.25507810474187</v>
      </c>
      <c r="S75" s="21">
        <v>86.42973973364514</v>
      </c>
      <c r="T75" s="21">
        <v>0</v>
      </c>
      <c r="U75" s="21">
        <v>0</v>
      </c>
      <c r="V75" s="22">
        <v>100.0320233244516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6335.507594738934</v>
      </c>
      <c r="AW75" s="21">
        <v>673.5280868111587</v>
      </c>
      <c r="AX75" s="21">
        <v>0</v>
      </c>
      <c r="AY75" s="21">
        <v>618.1043818449999</v>
      </c>
      <c r="AZ75" s="22">
        <v>3575.23482329242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3992.479617363517</v>
      </c>
      <c r="BG75" s="21">
        <v>175.32780849006446</v>
      </c>
      <c r="BH75" s="21">
        <v>0</v>
      </c>
      <c r="BI75" s="21">
        <v>0</v>
      </c>
      <c r="BJ75" s="22">
        <v>1039.014106413774</v>
      </c>
      <c r="BK75" s="23">
        <f t="shared" si="14"/>
        <v>18076.69912480493</v>
      </c>
    </row>
    <row r="76" spans="1:63" ht="15">
      <c r="A76" s="19"/>
      <c r="B76" s="7" t="s">
        <v>186</v>
      </c>
      <c r="C76" s="20">
        <v>0</v>
      </c>
      <c r="D76" s="21">
        <v>0.7368572580645162</v>
      </c>
      <c r="E76" s="21">
        <v>0</v>
      </c>
      <c r="F76" s="21">
        <v>0</v>
      </c>
      <c r="G76" s="22">
        <v>0</v>
      </c>
      <c r="H76" s="20">
        <v>2.559197030064516</v>
      </c>
      <c r="I76" s="21">
        <v>3.1776730344838704</v>
      </c>
      <c r="J76" s="21">
        <v>0</v>
      </c>
      <c r="K76" s="21">
        <v>0</v>
      </c>
      <c r="L76" s="22">
        <v>8.018552452645162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1.6670439780967738</v>
      </c>
      <c r="S76" s="21">
        <v>10.080772503870966</v>
      </c>
      <c r="T76" s="21">
        <v>0.10175087903225806</v>
      </c>
      <c r="U76" s="21">
        <v>0</v>
      </c>
      <c r="V76" s="22">
        <v>3.0189405447419357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31.959494386451627</v>
      </c>
      <c r="AW76" s="21">
        <v>13.268332110788737</v>
      </c>
      <c r="AX76" s="21">
        <v>0.2139728609032258</v>
      </c>
      <c r="AY76" s="21">
        <v>0</v>
      </c>
      <c r="AZ76" s="22">
        <v>79.00296420006451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19.867127251225813</v>
      </c>
      <c r="BG76" s="21">
        <v>13.204092382032258</v>
      </c>
      <c r="BH76" s="21">
        <v>0</v>
      </c>
      <c r="BI76" s="21">
        <v>0</v>
      </c>
      <c r="BJ76" s="22">
        <v>33.1053319886129</v>
      </c>
      <c r="BK76" s="23">
        <f t="shared" si="14"/>
        <v>219.98210286107908</v>
      </c>
    </row>
    <row r="77" spans="1:63" ht="15">
      <c r="A77" s="19"/>
      <c r="B77" s="7" t="s">
        <v>154</v>
      </c>
      <c r="C77" s="20">
        <v>0</v>
      </c>
      <c r="D77" s="21">
        <v>1.0031437669032255</v>
      </c>
      <c r="E77" s="21">
        <v>0</v>
      </c>
      <c r="F77" s="21">
        <v>0</v>
      </c>
      <c r="G77" s="22">
        <v>0</v>
      </c>
      <c r="H77" s="20">
        <v>21.320358568548386</v>
      </c>
      <c r="I77" s="21">
        <v>55.26702135025806</v>
      </c>
      <c r="J77" s="21">
        <v>0</v>
      </c>
      <c r="K77" s="21">
        <v>0</v>
      </c>
      <c r="L77" s="22">
        <v>37.60483456374193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17.562628941354838</v>
      </c>
      <c r="S77" s="21">
        <v>2.118325160290322</v>
      </c>
      <c r="T77" s="21">
        <v>0</v>
      </c>
      <c r="U77" s="21">
        <v>0</v>
      </c>
      <c r="V77" s="22">
        <v>10.498058035548386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97.81408563606453</v>
      </c>
      <c r="AW77" s="21">
        <v>40.47057368781007</v>
      </c>
      <c r="AX77" s="21">
        <v>0</v>
      </c>
      <c r="AY77" s="21">
        <v>0</v>
      </c>
      <c r="AZ77" s="22">
        <v>140.82481145203224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100.04858884922581</v>
      </c>
      <c r="BG77" s="21">
        <v>20.702361899967745</v>
      </c>
      <c r="BH77" s="21">
        <v>0</v>
      </c>
      <c r="BI77" s="21">
        <v>0</v>
      </c>
      <c r="BJ77" s="22">
        <v>53.9818996964839</v>
      </c>
      <c r="BK77" s="23">
        <f aca="true" t="shared" si="15" ref="BK77:BK98">SUM(C77:BJ77)</f>
        <v>599.2166916082294</v>
      </c>
    </row>
    <row r="78" spans="1:63" ht="15">
      <c r="A78" s="19"/>
      <c r="B78" s="7" t="s">
        <v>121</v>
      </c>
      <c r="C78" s="20">
        <v>0</v>
      </c>
      <c r="D78" s="21">
        <v>24.12734461193549</v>
      </c>
      <c r="E78" s="21">
        <v>0</v>
      </c>
      <c r="F78" s="21">
        <v>0</v>
      </c>
      <c r="G78" s="22">
        <v>0</v>
      </c>
      <c r="H78" s="20">
        <v>600.2528019439676</v>
      </c>
      <c r="I78" s="21">
        <v>186.2717596272903</v>
      </c>
      <c r="J78" s="21">
        <v>0</v>
      </c>
      <c r="K78" s="21">
        <v>0</v>
      </c>
      <c r="L78" s="22">
        <v>476.8315994056774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306.41049034203223</v>
      </c>
      <c r="S78" s="21">
        <v>46.71291826758063</v>
      </c>
      <c r="T78" s="21">
        <v>0</v>
      </c>
      <c r="U78" s="21">
        <v>0</v>
      </c>
      <c r="V78" s="22">
        <v>115.04707136922579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6859.383552251423</v>
      </c>
      <c r="AW78" s="21">
        <v>596.984985998416</v>
      </c>
      <c r="AX78" s="21">
        <v>0.15649447083870965</v>
      </c>
      <c r="AY78" s="21">
        <v>0</v>
      </c>
      <c r="AZ78" s="22">
        <v>2904.1584733375166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3611.311498655677</v>
      </c>
      <c r="BG78" s="21">
        <v>198.15346234690318</v>
      </c>
      <c r="BH78" s="21">
        <v>0.15565362161290325</v>
      </c>
      <c r="BI78" s="21">
        <v>0</v>
      </c>
      <c r="BJ78" s="22">
        <v>861.0183510688067</v>
      </c>
      <c r="BK78" s="23">
        <f>SUM(C78:BJ78)</f>
        <v>16786.976457318902</v>
      </c>
    </row>
    <row r="79" spans="1:63" ht="15">
      <c r="A79" s="19"/>
      <c r="B79" s="7" t="s">
        <v>122</v>
      </c>
      <c r="C79" s="20">
        <v>0</v>
      </c>
      <c r="D79" s="21">
        <v>5.241636143838709</v>
      </c>
      <c r="E79" s="21">
        <v>0</v>
      </c>
      <c r="F79" s="21">
        <v>0</v>
      </c>
      <c r="G79" s="22">
        <v>0</v>
      </c>
      <c r="H79" s="20">
        <v>74.0643876603871</v>
      </c>
      <c r="I79" s="21">
        <v>35.98822894248387</v>
      </c>
      <c r="J79" s="21">
        <v>0</v>
      </c>
      <c r="K79" s="21">
        <v>0</v>
      </c>
      <c r="L79" s="22">
        <v>35.143547940967736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28.971342792870974</v>
      </c>
      <c r="S79" s="21">
        <v>17.887648138032255</v>
      </c>
      <c r="T79" s="21">
        <v>0</v>
      </c>
      <c r="U79" s="21">
        <v>0</v>
      </c>
      <c r="V79" s="22">
        <v>5.96544310432258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1759.9308818155143</v>
      </c>
      <c r="AW79" s="21">
        <v>182.18001200408506</v>
      </c>
      <c r="AX79" s="21">
        <v>0.02023070487096774</v>
      </c>
      <c r="AY79" s="21">
        <v>0</v>
      </c>
      <c r="AZ79" s="22">
        <v>331.1159138094516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834.971154684774</v>
      </c>
      <c r="BG79" s="21">
        <v>48.818071605290314</v>
      </c>
      <c r="BH79" s="21">
        <v>0.05390112106451612</v>
      </c>
      <c r="BI79" s="21">
        <v>0</v>
      </c>
      <c r="BJ79" s="22">
        <v>45.94350896138708</v>
      </c>
      <c r="BK79" s="23">
        <f>SUM(C79:BJ79)</f>
        <v>3406.295909429341</v>
      </c>
    </row>
    <row r="80" spans="1:63" ht="15">
      <c r="A80" s="19"/>
      <c r="B80" s="7" t="s">
        <v>135</v>
      </c>
      <c r="C80" s="20">
        <v>0</v>
      </c>
      <c r="D80" s="21">
        <v>7.627466129322581</v>
      </c>
      <c r="E80" s="21">
        <v>0</v>
      </c>
      <c r="F80" s="21">
        <v>0</v>
      </c>
      <c r="G80" s="22">
        <v>0</v>
      </c>
      <c r="H80" s="20">
        <v>11.108217873838708</v>
      </c>
      <c r="I80" s="21">
        <v>93.1279624007419</v>
      </c>
      <c r="J80" s="21">
        <v>0</v>
      </c>
      <c r="K80" s="21">
        <v>0</v>
      </c>
      <c r="L80" s="22">
        <v>105.96674861645161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4.6136772547096765</v>
      </c>
      <c r="S80" s="21">
        <v>0.33803239251612904</v>
      </c>
      <c r="T80" s="21">
        <v>0</v>
      </c>
      <c r="U80" s="21">
        <v>0</v>
      </c>
      <c r="V80" s="22">
        <v>1.1643583100000001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13.158210443032258</v>
      </c>
      <c r="AW80" s="21">
        <v>8.480149723506859</v>
      </c>
      <c r="AX80" s="21">
        <v>0</v>
      </c>
      <c r="AY80" s="21">
        <v>0</v>
      </c>
      <c r="AZ80" s="22">
        <v>46.88010199454838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4.416505975709677</v>
      </c>
      <c r="BG80" s="21">
        <v>0.5499076613870968</v>
      </c>
      <c r="BH80" s="21">
        <v>0</v>
      </c>
      <c r="BI80" s="21">
        <v>0</v>
      </c>
      <c r="BJ80" s="22">
        <v>3.004947460451613</v>
      </c>
      <c r="BK80" s="23">
        <f>SUM(C80:BJ80)</f>
        <v>300.4362862362165</v>
      </c>
    </row>
    <row r="81" spans="1:63" ht="15">
      <c r="A81" s="19"/>
      <c r="B81" s="7" t="s">
        <v>153</v>
      </c>
      <c r="C81" s="20">
        <v>0</v>
      </c>
      <c r="D81" s="21">
        <v>6.996991331516129</v>
      </c>
      <c r="E81" s="21">
        <v>0</v>
      </c>
      <c r="F81" s="21">
        <v>0</v>
      </c>
      <c r="G81" s="22">
        <v>0</v>
      </c>
      <c r="H81" s="20">
        <v>99.6944486732258</v>
      </c>
      <c r="I81" s="21">
        <v>42.72557436612903</v>
      </c>
      <c r="J81" s="21">
        <v>0</v>
      </c>
      <c r="K81" s="21">
        <v>0</v>
      </c>
      <c r="L81" s="22">
        <v>84.90362526783869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89.70406098</v>
      </c>
      <c r="S81" s="21">
        <v>40.06792601890323</v>
      </c>
      <c r="T81" s="21">
        <v>0</v>
      </c>
      <c r="U81" s="21">
        <v>0</v>
      </c>
      <c r="V81" s="22">
        <v>54.12766459648388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1047.6701440677741</v>
      </c>
      <c r="AW81" s="21">
        <v>216.69688163963252</v>
      </c>
      <c r="AX81" s="21">
        <v>0.2086853257419354</v>
      </c>
      <c r="AY81" s="21">
        <v>0</v>
      </c>
      <c r="AZ81" s="22">
        <v>1338.2292741576127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908.6048375985482</v>
      </c>
      <c r="BG81" s="21">
        <v>79.91910343529032</v>
      </c>
      <c r="BH81" s="21">
        <v>0</v>
      </c>
      <c r="BI81" s="21">
        <v>0</v>
      </c>
      <c r="BJ81" s="22">
        <v>529.521886352613</v>
      </c>
      <c r="BK81" s="23">
        <f>SUM(C81:BJ81)</f>
        <v>4539.0711038113095</v>
      </c>
    </row>
    <row r="82" spans="1:63" ht="15">
      <c r="A82" s="19"/>
      <c r="B82" s="7" t="s">
        <v>123</v>
      </c>
      <c r="C82" s="20">
        <v>0</v>
      </c>
      <c r="D82" s="21">
        <v>10.275681124096774</v>
      </c>
      <c r="E82" s="21">
        <v>0</v>
      </c>
      <c r="F82" s="21">
        <v>0</v>
      </c>
      <c r="G82" s="22">
        <v>0</v>
      </c>
      <c r="H82" s="20">
        <v>154.2918720442903</v>
      </c>
      <c r="I82" s="21">
        <v>78.97360661709673</v>
      </c>
      <c r="J82" s="21">
        <v>0</v>
      </c>
      <c r="K82" s="21">
        <v>0</v>
      </c>
      <c r="L82" s="22">
        <v>115.39090583235485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103.35574484029036</v>
      </c>
      <c r="S82" s="21">
        <v>16.06874149925806</v>
      </c>
      <c r="T82" s="21">
        <v>0</v>
      </c>
      <c r="U82" s="21">
        <v>0</v>
      </c>
      <c r="V82" s="22">
        <v>30.19695961267743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2679.287819585837</v>
      </c>
      <c r="AW82" s="21">
        <v>277.9412011741122</v>
      </c>
      <c r="AX82" s="21">
        <v>0.02027304674193548</v>
      </c>
      <c r="AY82" s="21">
        <v>0</v>
      </c>
      <c r="AZ82" s="22">
        <v>1011.7842897049342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1846.795616674128</v>
      </c>
      <c r="BG82" s="21">
        <v>80.0461373381613</v>
      </c>
      <c r="BH82" s="21">
        <v>2.4412984803548388</v>
      </c>
      <c r="BI82" s="21">
        <v>0</v>
      </c>
      <c r="BJ82" s="22">
        <v>294.38398597461287</v>
      </c>
      <c r="BK82" s="23">
        <f t="shared" si="15"/>
        <v>6701.254133548947</v>
      </c>
    </row>
    <row r="83" spans="1:63" ht="15">
      <c r="A83" s="19"/>
      <c r="B83" s="7" t="s">
        <v>124</v>
      </c>
      <c r="C83" s="20">
        <v>0</v>
      </c>
      <c r="D83" s="21">
        <v>1.553484078064516</v>
      </c>
      <c r="E83" s="21">
        <v>0</v>
      </c>
      <c r="F83" s="21">
        <v>0</v>
      </c>
      <c r="G83" s="22">
        <v>0</v>
      </c>
      <c r="H83" s="20">
        <v>17.0437467673871</v>
      </c>
      <c r="I83" s="21">
        <v>3.7270536400645162</v>
      </c>
      <c r="J83" s="21">
        <v>0</v>
      </c>
      <c r="K83" s="21">
        <v>0</v>
      </c>
      <c r="L83" s="22">
        <v>15.00094231635484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9.331503995967747</v>
      </c>
      <c r="S83" s="21">
        <v>1.279107993064516</v>
      </c>
      <c r="T83" s="21">
        <v>0</v>
      </c>
      <c r="U83" s="21">
        <v>0</v>
      </c>
      <c r="V83" s="22">
        <v>6.184819807419354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113.47347078258063</v>
      </c>
      <c r="AW83" s="21">
        <v>48.603871090679164</v>
      </c>
      <c r="AX83" s="21">
        <v>0.003970818580645161</v>
      </c>
      <c r="AY83" s="21">
        <v>0</v>
      </c>
      <c r="AZ83" s="22">
        <v>140.89374169606458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57.74403419038708</v>
      </c>
      <c r="BG83" s="21">
        <v>16.195058876161287</v>
      </c>
      <c r="BH83" s="21">
        <v>0</v>
      </c>
      <c r="BI83" s="21">
        <v>0</v>
      </c>
      <c r="BJ83" s="22">
        <v>31.959806176064518</v>
      </c>
      <c r="BK83" s="23">
        <f t="shared" si="15"/>
        <v>462.9946122288404</v>
      </c>
    </row>
    <row r="84" spans="1:63" ht="15">
      <c r="A84" s="19"/>
      <c r="B84" s="7" t="s">
        <v>139</v>
      </c>
      <c r="C84" s="20">
        <v>0</v>
      </c>
      <c r="D84" s="21">
        <v>2.066560137548387</v>
      </c>
      <c r="E84" s="21">
        <v>0</v>
      </c>
      <c r="F84" s="21">
        <v>0</v>
      </c>
      <c r="G84" s="22">
        <v>0</v>
      </c>
      <c r="H84" s="20">
        <v>39.80861182348388</v>
      </c>
      <c r="I84" s="21">
        <v>9.802018081677419</v>
      </c>
      <c r="J84" s="21">
        <v>0</v>
      </c>
      <c r="K84" s="21">
        <v>0</v>
      </c>
      <c r="L84" s="22">
        <v>39.72764622258064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32.614814539451615</v>
      </c>
      <c r="S84" s="21">
        <v>15.657121332225808</v>
      </c>
      <c r="T84" s="21">
        <v>0</v>
      </c>
      <c r="U84" s="21">
        <v>0</v>
      </c>
      <c r="V84" s="22">
        <v>22.494297572161294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219.13133876648385</v>
      </c>
      <c r="AW84" s="21">
        <v>169.49249765515606</v>
      </c>
      <c r="AX84" s="21">
        <v>0.3612791654516129</v>
      </c>
      <c r="AY84" s="21">
        <v>0</v>
      </c>
      <c r="AZ84" s="22">
        <v>462.59467898858054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169.53272260435483</v>
      </c>
      <c r="BG84" s="21">
        <v>35.80267826645161</v>
      </c>
      <c r="BH84" s="21">
        <v>0</v>
      </c>
      <c r="BI84" s="21">
        <v>0</v>
      </c>
      <c r="BJ84" s="22">
        <v>142.51545358967743</v>
      </c>
      <c r="BK84" s="23">
        <f>SUM(C84:BJ84)</f>
        <v>1361.601718745285</v>
      </c>
    </row>
    <row r="85" spans="1:63" ht="15">
      <c r="A85" s="19"/>
      <c r="B85" s="7" t="s">
        <v>125</v>
      </c>
      <c r="C85" s="20">
        <v>0</v>
      </c>
      <c r="D85" s="21">
        <v>9.775645744322583</v>
      </c>
      <c r="E85" s="21">
        <v>0</v>
      </c>
      <c r="F85" s="21">
        <v>0</v>
      </c>
      <c r="G85" s="22">
        <v>0</v>
      </c>
      <c r="H85" s="20">
        <v>44.19664636367742</v>
      </c>
      <c r="I85" s="21">
        <v>78.08127435877418</v>
      </c>
      <c r="J85" s="21">
        <v>0</v>
      </c>
      <c r="K85" s="21">
        <v>0</v>
      </c>
      <c r="L85" s="22">
        <v>138.36837980061287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27.92625699345162</v>
      </c>
      <c r="S85" s="21">
        <v>68.63134798587096</v>
      </c>
      <c r="T85" s="21">
        <v>0</v>
      </c>
      <c r="U85" s="21">
        <v>0</v>
      </c>
      <c r="V85" s="22">
        <v>56.44814986358065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828.5473877529678</v>
      </c>
      <c r="AW85" s="21">
        <v>591.1653472664559</v>
      </c>
      <c r="AX85" s="21">
        <v>0</v>
      </c>
      <c r="AY85" s="21">
        <v>0</v>
      </c>
      <c r="AZ85" s="22">
        <v>3250.5858400546454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631.3110160981288</v>
      </c>
      <c r="BG85" s="21">
        <v>184.32475515622576</v>
      </c>
      <c r="BH85" s="21">
        <v>2.2697370386774196</v>
      </c>
      <c r="BI85" s="21">
        <v>0</v>
      </c>
      <c r="BJ85" s="22">
        <v>1044.8421334080642</v>
      </c>
      <c r="BK85" s="23">
        <f t="shared" si="15"/>
        <v>6956.473917885455</v>
      </c>
    </row>
    <row r="86" spans="1:63" ht="15">
      <c r="A86" s="19"/>
      <c r="B86" s="7" t="s">
        <v>160</v>
      </c>
      <c r="C86" s="20">
        <v>0</v>
      </c>
      <c r="D86" s="21">
        <v>1.2515414777741938</v>
      </c>
      <c r="E86" s="21">
        <v>0</v>
      </c>
      <c r="F86" s="21">
        <v>0</v>
      </c>
      <c r="G86" s="22">
        <v>0</v>
      </c>
      <c r="H86" s="20">
        <v>87.95920022625808</v>
      </c>
      <c r="I86" s="21">
        <v>228.04169038619355</v>
      </c>
      <c r="J86" s="21">
        <v>0</v>
      </c>
      <c r="K86" s="21">
        <v>0</v>
      </c>
      <c r="L86" s="22">
        <v>160.7438352948064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40.83723709458065</v>
      </c>
      <c r="S86" s="21">
        <v>60.92169729638708</v>
      </c>
      <c r="T86" s="21">
        <v>0</v>
      </c>
      <c r="U86" s="21">
        <v>0</v>
      </c>
      <c r="V86" s="22">
        <v>37.57150778167742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106.01557853609683</v>
      </c>
      <c r="AW86" s="21">
        <v>55.18490594039492</v>
      </c>
      <c r="AX86" s="21">
        <v>0</v>
      </c>
      <c r="AY86" s="21">
        <v>0</v>
      </c>
      <c r="AZ86" s="22">
        <v>131.11533150225804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38.28476786287096</v>
      </c>
      <c r="BG86" s="21">
        <v>9.78047782045161</v>
      </c>
      <c r="BH86" s="21">
        <v>0</v>
      </c>
      <c r="BI86" s="21">
        <v>0</v>
      </c>
      <c r="BJ86" s="22">
        <v>20.39129547635483</v>
      </c>
      <c r="BK86" s="23">
        <f t="shared" si="15"/>
        <v>978.0990666961046</v>
      </c>
    </row>
    <row r="87" spans="1:63" ht="15">
      <c r="A87" s="19"/>
      <c r="B87" s="7" t="s">
        <v>178</v>
      </c>
      <c r="C87" s="20">
        <v>0</v>
      </c>
      <c r="D87" s="21">
        <v>0</v>
      </c>
      <c r="E87" s="21">
        <v>0</v>
      </c>
      <c r="F87" s="21">
        <v>0</v>
      </c>
      <c r="G87" s="22">
        <v>0</v>
      </c>
      <c r="H87" s="20">
        <v>4.740981955935483</v>
      </c>
      <c r="I87" s="21">
        <v>3.79101816</v>
      </c>
      <c r="J87" s="21">
        <v>0</v>
      </c>
      <c r="K87" s="21">
        <v>0</v>
      </c>
      <c r="L87" s="22">
        <v>12.31004369912903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2.7683081352580645</v>
      </c>
      <c r="S87" s="21">
        <v>0.25436455199999997</v>
      </c>
      <c r="T87" s="21">
        <v>0</v>
      </c>
      <c r="U87" s="21">
        <v>0</v>
      </c>
      <c r="V87" s="22">
        <v>1.764369099322581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3.614122252967742</v>
      </c>
      <c r="AW87" s="21">
        <v>1.927091315117875</v>
      </c>
      <c r="AX87" s="21">
        <v>0</v>
      </c>
      <c r="AY87" s="21">
        <v>0</v>
      </c>
      <c r="AZ87" s="22">
        <v>5.866869783193547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2.3082482204193546</v>
      </c>
      <c r="BG87" s="21">
        <v>0.26821415303225804</v>
      </c>
      <c r="BH87" s="21">
        <v>0</v>
      </c>
      <c r="BI87" s="21">
        <v>0</v>
      </c>
      <c r="BJ87" s="22">
        <v>2.6056885577419355</v>
      </c>
      <c r="BK87" s="23">
        <f t="shared" si="15"/>
        <v>42.21931988411787</v>
      </c>
    </row>
    <row r="88" spans="1:63" ht="15">
      <c r="A88" s="19"/>
      <c r="B88" s="7" t="s">
        <v>143</v>
      </c>
      <c r="C88" s="20">
        <v>0</v>
      </c>
      <c r="D88" s="21">
        <v>0.7867514685483874</v>
      </c>
      <c r="E88" s="21">
        <v>0</v>
      </c>
      <c r="F88" s="21">
        <v>0</v>
      </c>
      <c r="G88" s="22">
        <v>0</v>
      </c>
      <c r="H88" s="20">
        <v>59.30051250035484</v>
      </c>
      <c r="I88" s="21">
        <v>191.62111388222584</v>
      </c>
      <c r="J88" s="21">
        <v>0</v>
      </c>
      <c r="K88" s="21">
        <v>0</v>
      </c>
      <c r="L88" s="22">
        <v>319.41662396519354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32.861132148645154</v>
      </c>
      <c r="S88" s="21">
        <v>13.265373018483869</v>
      </c>
      <c r="T88" s="21">
        <v>0</v>
      </c>
      <c r="U88" s="21">
        <v>0</v>
      </c>
      <c r="V88" s="22">
        <v>40.277027819935476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22.267241866516137</v>
      </c>
      <c r="AW88" s="21">
        <v>25.233944155944037</v>
      </c>
      <c r="AX88" s="21">
        <v>12.355290619870965</v>
      </c>
      <c r="AY88" s="21">
        <v>0</v>
      </c>
      <c r="AZ88" s="22">
        <v>74.06096936874195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9.655988256483871</v>
      </c>
      <c r="BG88" s="21">
        <v>3.7005679637741946</v>
      </c>
      <c r="BH88" s="21">
        <v>0</v>
      </c>
      <c r="BI88" s="21">
        <v>0</v>
      </c>
      <c r="BJ88" s="22">
        <v>5.081639048451613</v>
      </c>
      <c r="BK88" s="23">
        <f t="shared" si="15"/>
        <v>809.8841760831699</v>
      </c>
    </row>
    <row r="89" spans="1:63" ht="15">
      <c r="A89" s="19"/>
      <c r="B89" s="7" t="s">
        <v>140</v>
      </c>
      <c r="C89" s="20">
        <v>0</v>
      </c>
      <c r="D89" s="21">
        <v>1.0914038162903226</v>
      </c>
      <c r="E89" s="21">
        <v>0</v>
      </c>
      <c r="F89" s="21">
        <v>0</v>
      </c>
      <c r="G89" s="22">
        <v>0</v>
      </c>
      <c r="H89" s="20">
        <v>100.60848769848387</v>
      </c>
      <c r="I89" s="21">
        <v>64.75691547500001</v>
      </c>
      <c r="J89" s="21">
        <v>0</v>
      </c>
      <c r="K89" s="21">
        <v>0</v>
      </c>
      <c r="L89" s="22">
        <v>100.15820786087096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70.36903347487096</v>
      </c>
      <c r="S89" s="21">
        <v>0.9989285023870969</v>
      </c>
      <c r="T89" s="21">
        <v>0</v>
      </c>
      <c r="U89" s="21">
        <v>0</v>
      </c>
      <c r="V89" s="22">
        <v>22.461810805225802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43.38989291403225</v>
      </c>
      <c r="AW89" s="21">
        <v>20.220131803682456</v>
      </c>
      <c r="AX89" s="21">
        <v>0</v>
      </c>
      <c r="AY89" s="21">
        <v>0</v>
      </c>
      <c r="AZ89" s="22">
        <v>73.14244688000001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27.862043598774203</v>
      </c>
      <c r="BG89" s="21">
        <v>3.2394696493225807</v>
      </c>
      <c r="BH89" s="21">
        <v>0</v>
      </c>
      <c r="BI89" s="21">
        <v>0</v>
      </c>
      <c r="BJ89" s="22">
        <v>11.47645829480645</v>
      </c>
      <c r="BK89" s="23">
        <f t="shared" si="15"/>
        <v>539.775230773747</v>
      </c>
    </row>
    <row r="90" spans="1:63" ht="15">
      <c r="A90" s="19"/>
      <c r="B90" s="7" t="s">
        <v>144</v>
      </c>
      <c r="C90" s="20">
        <v>0</v>
      </c>
      <c r="D90" s="21">
        <v>0.7175096078709678</v>
      </c>
      <c r="E90" s="21">
        <v>0</v>
      </c>
      <c r="F90" s="21">
        <v>0</v>
      </c>
      <c r="G90" s="22">
        <v>0</v>
      </c>
      <c r="H90" s="20">
        <v>32.16579744890321</v>
      </c>
      <c r="I90" s="21">
        <v>74.40397090264518</v>
      </c>
      <c r="J90" s="21">
        <v>0</v>
      </c>
      <c r="K90" s="21">
        <v>0</v>
      </c>
      <c r="L90" s="22">
        <v>109.79959841348386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14.939537212838717</v>
      </c>
      <c r="S90" s="21">
        <v>1.8918585660967746</v>
      </c>
      <c r="T90" s="21">
        <v>0</v>
      </c>
      <c r="U90" s="21">
        <v>0</v>
      </c>
      <c r="V90" s="22">
        <v>15.996793828903225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17.85140445187097</v>
      </c>
      <c r="AW90" s="21">
        <v>16.584276971568222</v>
      </c>
      <c r="AX90" s="21">
        <v>0</v>
      </c>
      <c r="AY90" s="21">
        <v>0</v>
      </c>
      <c r="AZ90" s="22">
        <v>49.86208913470968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5.892211852548386</v>
      </c>
      <c r="BG90" s="21">
        <v>4.662591612741935</v>
      </c>
      <c r="BH90" s="21">
        <v>0</v>
      </c>
      <c r="BI90" s="21">
        <v>0</v>
      </c>
      <c r="BJ90" s="22">
        <v>4.952452660870969</v>
      </c>
      <c r="BK90" s="23">
        <f t="shared" si="15"/>
        <v>349.7200926650521</v>
      </c>
    </row>
    <row r="91" spans="1:63" ht="15">
      <c r="A91" s="19"/>
      <c r="B91" s="7" t="s">
        <v>126</v>
      </c>
      <c r="C91" s="20">
        <v>0</v>
      </c>
      <c r="D91" s="21">
        <v>7.6723362281290335</v>
      </c>
      <c r="E91" s="21">
        <v>0</v>
      </c>
      <c r="F91" s="21">
        <v>0</v>
      </c>
      <c r="G91" s="22">
        <v>0</v>
      </c>
      <c r="H91" s="20">
        <v>456.60804025054836</v>
      </c>
      <c r="I91" s="21">
        <v>79.05464707641934</v>
      </c>
      <c r="J91" s="21">
        <v>0.5496706051935486</v>
      </c>
      <c r="K91" s="21">
        <v>0</v>
      </c>
      <c r="L91" s="22">
        <v>361.138541314871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254.18208703045164</v>
      </c>
      <c r="S91" s="21">
        <v>24.13400123448388</v>
      </c>
      <c r="T91" s="21">
        <v>0</v>
      </c>
      <c r="U91" s="21">
        <v>0</v>
      </c>
      <c r="V91" s="22">
        <v>51.3609614390645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1421.267103045064</v>
      </c>
      <c r="AW91" s="21">
        <v>219.54751992078653</v>
      </c>
      <c r="AX91" s="21">
        <v>0.054759409870967744</v>
      </c>
      <c r="AY91" s="21">
        <v>0</v>
      </c>
      <c r="AZ91" s="22">
        <v>1364.9436801067095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644.8218662625482</v>
      </c>
      <c r="BG91" s="21">
        <v>45.370661252354836</v>
      </c>
      <c r="BH91" s="21">
        <v>0.0706188528387097</v>
      </c>
      <c r="BI91" s="21">
        <v>0</v>
      </c>
      <c r="BJ91" s="22">
        <v>185.97190158554844</v>
      </c>
      <c r="BK91" s="23">
        <f t="shared" si="15"/>
        <v>5116.748395614881</v>
      </c>
    </row>
    <row r="92" spans="1:63" ht="15">
      <c r="A92" s="19"/>
      <c r="B92" s="7" t="s">
        <v>127</v>
      </c>
      <c r="C92" s="20">
        <v>0</v>
      </c>
      <c r="D92" s="21">
        <v>3.456726780387097</v>
      </c>
      <c r="E92" s="21">
        <v>0</v>
      </c>
      <c r="F92" s="21">
        <v>0</v>
      </c>
      <c r="G92" s="22">
        <v>0</v>
      </c>
      <c r="H92" s="20">
        <v>59.81255678354838</v>
      </c>
      <c r="I92" s="21">
        <v>6.536531055838709</v>
      </c>
      <c r="J92" s="21">
        <v>0</v>
      </c>
      <c r="K92" s="21">
        <v>0</v>
      </c>
      <c r="L92" s="22">
        <v>35.562899215258064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30.782489120064515</v>
      </c>
      <c r="S92" s="21">
        <v>1.823046110677419</v>
      </c>
      <c r="T92" s="21">
        <v>0</v>
      </c>
      <c r="U92" s="21">
        <v>0</v>
      </c>
      <c r="V92" s="22">
        <v>11.903976824064513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1116.041676181</v>
      </c>
      <c r="AW92" s="21">
        <v>84.65832652695028</v>
      </c>
      <c r="AX92" s="21">
        <v>0</v>
      </c>
      <c r="AY92" s="21">
        <v>0</v>
      </c>
      <c r="AZ92" s="22">
        <v>355.6693692184839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507.0716766915163</v>
      </c>
      <c r="BG92" s="21">
        <v>39.44060996754838</v>
      </c>
      <c r="BH92" s="21">
        <v>0</v>
      </c>
      <c r="BI92" s="21">
        <v>0</v>
      </c>
      <c r="BJ92" s="22">
        <v>96.802233999</v>
      </c>
      <c r="BK92" s="23">
        <f t="shared" si="15"/>
        <v>2349.5621184743372</v>
      </c>
    </row>
    <row r="93" spans="1:63" ht="15">
      <c r="A93" s="19"/>
      <c r="B93" s="7" t="s">
        <v>128</v>
      </c>
      <c r="C93" s="20">
        <v>0</v>
      </c>
      <c r="D93" s="21">
        <v>1.3691522809677419</v>
      </c>
      <c r="E93" s="21">
        <v>0</v>
      </c>
      <c r="F93" s="21">
        <v>0</v>
      </c>
      <c r="G93" s="22">
        <v>0</v>
      </c>
      <c r="H93" s="20">
        <v>4.2147403130645165</v>
      </c>
      <c r="I93" s="21">
        <v>0.06975893606451611</v>
      </c>
      <c r="J93" s="21">
        <v>0</v>
      </c>
      <c r="K93" s="21">
        <v>0</v>
      </c>
      <c r="L93" s="22">
        <v>4.431052882258063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1.665902093806452</v>
      </c>
      <c r="S93" s="21">
        <v>0.018624137032258063</v>
      </c>
      <c r="T93" s="21">
        <v>0</v>
      </c>
      <c r="U93" s="21">
        <v>0</v>
      </c>
      <c r="V93" s="22">
        <v>0.3839992883548387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16.508269395612903</v>
      </c>
      <c r="AW93" s="21">
        <v>0.3313842295916756</v>
      </c>
      <c r="AX93" s="21">
        <v>0</v>
      </c>
      <c r="AY93" s="21">
        <v>0</v>
      </c>
      <c r="AZ93" s="22">
        <v>3.7981859402258067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6.026822766096774</v>
      </c>
      <c r="BG93" s="21">
        <v>0.9024787189032256</v>
      </c>
      <c r="BH93" s="21">
        <v>0</v>
      </c>
      <c r="BI93" s="21">
        <v>0</v>
      </c>
      <c r="BJ93" s="22">
        <v>0.9645247865483869</v>
      </c>
      <c r="BK93" s="23">
        <f t="shared" si="15"/>
        <v>40.684895768527156</v>
      </c>
    </row>
    <row r="94" spans="1:63" ht="15">
      <c r="A94" s="19"/>
      <c r="B94" s="7" t="s">
        <v>129</v>
      </c>
      <c r="C94" s="20">
        <v>0</v>
      </c>
      <c r="D94" s="21">
        <v>3.921256014967743</v>
      </c>
      <c r="E94" s="21">
        <v>0</v>
      </c>
      <c r="F94" s="21">
        <v>0</v>
      </c>
      <c r="G94" s="22">
        <v>0</v>
      </c>
      <c r="H94" s="20">
        <v>39.313525716419356</v>
      </c>
      <c r="I94" s="21">
        <v>0</v>
      </c>
      <c r="J94" s="21">
        <v>0</v>
      </c>
      <c r="K94" s="21">
        <v>0</v>
      </c>
      <c r="L94" s="22">
        <v>9.846337319483874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27.68578863035484</v>
      </c>
      <c r="S94" s="21">
        <v>0</v>
      </c>
      <c r="T94" s="21">
        <v>0</v>
      </c>
      <c r="U94" s="21">
        <v>0</v>
      </c>
      <c r="V94" s="22">
        <v>2.3366726848064516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1157.0249894231256</v>
      </c>
      <c r="AW94" s="21">
        <v>0.021189245161290324</v>
      </c>
      <c r="AX94" s="21">
        <v>0</v>
      </c>
      <c r="AY94" s="21">
        <v>0</v>
      </c>
      <c r="AZ94" s="22">
        <v>237.32728870177417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939.5589195066451</v>
      </c>
      <c r="BG94" s="21">
        <v>0.06505235119354841</v>
      </c>
      <c r="BH94" s="21">
        <v>0</v>
      </c>
      <c r="BI94" s="21">
        <v>0</v>
      </c>
      <c r="BJ94" s="22">
        <v>124.45602595258067</v>
      </c>
      <c r="BK94" s="23">
        <f t="shared" si="15"/>
        <v>2541.5570455465127</v>
      </c>
    </row>
    <row r="95" spans="1:63" ht="15">
      <c r="A95" s="19"/>
      <c r="B95" s="7" t="s">
        <v>130</v>
      </c>
      <c r="C95" s="20">
        <v>0</v>
      </c>
      <c r="D95" s="21">
        <v>44.49033736180646</v>
      </c>
      <c r="E95" s="21">
        <v>0</v>
      </c>
      <c r="F95" s="21">
        <v>0</v>
      </c>
      <c r="G95" s="22">
        <v>0</v>
      </c>
      <c r="H95" s="20">
        <v>2999.7160732110324</v>
      </c>
      <c r="I95" s="21">
        <v>505.72044313519353</v>
      </c>
      <c r="J95" s="21">
        <v>0</v>
      </c>
      <c r="K95" s="21">
        <v>0</v>
      </c>
      <c r="L95" s="22">
        <v>1835.6397501165484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2038.3563109252907</v>
      </c>
      <c r="S95" s="21">
        <v>60.282984132322575</v>
      </c>
      <c r="T95" s="21">
        <v>0</v>
      </c>
      <c r="U95" s="21">
        <v>0</v>
      </c>
      <c r="V95" s="22">
        <v>408.03800919570966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10822.6098333309</v>
      </c>
      <c r="AW95" s="21">
        <v>692.095014318792</v>
      </c>
      <c r="AX95" s="21">
        <v>0.7032850222258064</v>
      </c>
      <c r="AY95" s="21">
        <v>0</v>
      </c>
      <c r="AZ95" s="22">
        <v>4446.617545433129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7830.405700483034</v>
      </c>
      <c r="BG95" s="21">
        <v>261.91643840903225</v>
      </c>
      <c r="BH95" s="21">
        <v>0.3673793365161289</v>
      </c>
      <c r="BI95" s="21">
        <v>0</v>
      </c>
      <c r="BJ95" s="22">
        <v>1328.6971780231934</v>
      </c>
      <c r="BK95" s="23">
        <f t="shared" si="15"/>
        <v>33275.65628243472</v>
      </c>
    </row>
    <row r="96" spans="1:63" ht="15">
      <c r="A96" s="19"/>
      <c r="B96" s="7" t="s">
        <v>131</v>
      </c>
      <c r="C96" s="20">
        <v>0</v>
      </c>
      <c r="D96" s="21">
        <v>8.164247660677423</v>
      </c>
      <c r="E96" s="21">
        <v>0</v>
      </c>
      <c r="F96" s="21">
        <v>0</v>
      </c>
      <c r="G96" s="22">
        <v>0</v>
      </c>
      <c r="H96" s="20">
        <v>178.67466592499997</v>
      </c>
      <c r="I96" s="21">
        <v>36.807653925000004</v>
      </c>
      <c r="J96" s="21">
        <v>0</v>
      </c>
      <c r="K96" s="21">
        <v>0</v>
      </c>
      <c r="L96" s="22">
        <v>88.85971619670968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97.38424341529033</v>
      </c>
      <c r="S96" s="21">
        <v>26.697194708451615</v>
      </c>
      <c r="T96" s="21">
        <v>0</v>
      </c>
      <c r="U96" s="21">
        <v>0</v>
      </c>
      <c r="V96" s="22">
        <v>13.475585168032254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2436.224943411933</v>
      </c>
      <c r="AW96" s="21">
        <v>119.4004779539687</v>
      </c>
      <c r="AX96" s="21">
        <v>0</v>
      </c>
      <c r="AY96" s="21">
        <v>0</v>
      </c>
      <c r="AZ96" s="22">
        <v>819.2598633308063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1387.747876058032</v>
      </c>
      <c r="BG96" s="21">
        <v>33.93990714870967</v>
      </c>
      <c r="BH96" s="21">
        <v>0.009911711032258066</v>
      </c>
      <c r="BI96" s="21">
        <v>0</v>
      </c>
      <c r="BJ96" s="22">
        <v>186.96660237545157</v>
      </c>
      <c r="BK96" s="23">
        <f t="shared" si="15"/>
        <v>5433.612888989095</v>
      </c>
    </row>
    <row r="97" spans="1:63" ht="15">
      <c r="A97" s="19"/>
      <c r="B97" s="7" t="s">
        <v>161</v>
      </c>
      <c r="C97" s="20">
        <v>0</v>
      </c>
      <c r="D97" s="21">
        <v>0.13757386103225805</v>
      </c>
      <c r="E97" s="21">
        <v>0</v>
      </c>
      <c r="F97" s="21">
        <v>0</v>
      </c>
      <c r="G97" s="22">
        <v>0</v>
      </c>
      <c r="H97" s="20">
        <v>125.05140696425808</v>
      </c>
      <c r="I97" s="21">
        <v>53.09767718025805</v>
      </c>
      <c r="J97" s="21">
        <v>0</v>
      </c>
      <c r="K97" s="21">
        <v>0</v>
      </c>
      <c r="L97" s="22">
        <v>92.3141338757742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73.54522993606452</v>
      </c>
      <c r="S97" s="21">
        <v>14.93383509612903</v>
      </c>
      <c r="T97" s="21">
        <v>0</v>
      </c>
      <c r="U97" s="21">
        <v>0</v>
      </c>
      <c r="V97" s="22">
        <v>19.79062327667742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31.59992483296775</v>
      </c>
      <c r="AW97" s="21">
        <v>9.58637255870338</v>
      </c>
      <c r="AX97" s="21">
        <v>0</v>
      </c>
      <c r="AY97" s="21">
        <v>0</v>
      </c>
      <c r="AZ97" s="22">
        <v>46.617380883419344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12.089210813032258</v>
      </c>
      <c r="BG97" s="21">
        <v>0.7307357872903227</v>
      </c>
      <c r="BH97" s="21">
        <v>0</v>
      </c>
      <c r="BI97" s="21">
        <v>0</v>
      </c>
      <c r="BJ97" s="22">
        <v>3.2840472640967744</v>
      </c>
      <c r="BK97" s="23">
        <f t="shared" si="15"/>
        <v>482.7781523297034</v>
      </c>
    </row>
    <row r="98" spans="1:63" ht="15">
      <c r="A98" s="19"/>
      <c r="B98" s="7" t="s">
        <v>146</v>
      </c>
      <c r="C98" s="20">
        <v>0</v>
      </c>
      <c r="D98" s="21">
        <v>4.1849772580645155</v>
      </c>
      <c r="E98" s="21">
        <v>0</v>
      </c>
      <c r="F98" s="21">
        <v>0</v>
      </c>
      <c r="G98" s="22">
        <v>0</v>
      </c>
      <c r="H98" s="20">
        <v>109.52932336135486</v>
      </c>
      <c r="I98" s="21">
        <v>15.506802476161294</v>
      </c>
      <c r="J98" s="21">
        <v>0</v>
      </c>
      <c r="K98" s="21">
        <v>0</v>
      </c>
      <c r="L98" s="22">
        <v>69.0847773192258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59.955324201258065</v>
      </c>
      <c r="S98" s="21">
        <v>1.4912702198709675</v>
      </c>
      <c r="T98" s="21">
        <v>0</v>
      </c>
      <c r="U98" s="21">
        <v>0</v>
      </c>
      <c r="V98" s="22">
        <v>8.955019276870967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93.29768968012904</v>
      </c>
      <c r="AW98" s="21">
        <v>88.6382889565298</v>
      </c>
      <c r="AX98" s="21">
        <v>0.185502510967742</v>
      </c>
      <c r="AY98" s="21">
        <v>0</v>
      </c>
      <c r="AZ98" s="22">
        <v>90.71500099770965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44.52645653574194</v>
      </c>
      <c r="BG98" s="21">
        <v>3.320070292419354</v>
      </c>
      <c r="BH98" s="21">
        <v>0</v>
      </c>
      <c r="BI98" s="21">
        <v>0</v>
      </c>
      <c r="BJ98" s="22">
        <v>14.937813997935487</v>
      </c>
      <c r="BK98" s="23">
        <f t="shared" si="15"/>
        <v>604.3283170842395</v>
      </c>
    </row>
    <row r="99" spans="1:63" s="28" customFormat="1" ht="15">
      <c r="A99" s="19"/>
      <c r="B99" s="8" t="s">
        <v>12</v>
      </c>
      <c r="C99" s="24">
        <f aca="true" t="shared" si="16" ref="C99:AH99">SUM(C71:C98)</f>
        <v>0</v>
      </c>
      <c r="D99" s="25">
        <f t="shared" si="16"/>
        <v>206.32883406487102</v>
      </c>
      <c r="E99" s="25">
        <f t="shared" si="16"/>
        <v>0</v>
      </c>
      <c r="F99" s="25">
        <f t="shared" si="16"/>
        <v>0</v>
      </c>
      <c r="G99" s="26">
        <f t="shared" si="16"/>
        <v>0</v>
      </c>
      <c r="H99" s="24">
        <f t="shared" si="16"/>
        <v>6613.8829713720315</v>
      </c>
      <c r="I99" s="25">
        <f t="shared" si="16"/>
        <v>5783.866474626098</v>
      </c>
      <c r="J99" s="25">
        <f t="shared" si="16"/>
        <v>5.42286935664516</v>
      </c>
      <c r="K99" s="25">
        <f t="shared" si="16"/>
        <v>0</v>
      </c>
      <c r="L99" s="26">
        <f t="shared" si="16"/>
        <v>7602.779248992193</v>
      </c>
      <c r="M99" s="24">
        <f t="shared" si="16"/>
        <v>0</v>
      </c>
      <c r="N99" s="25">
        <f t="shared" si="16"/>
        <v>0</v>
      </c>
      <c r="O99" s="25">
        <f t="shared" si="16"/>
        <v>0</v>
      </c>
      <c r="P99" s="25">
        <f t="shared" si="16"/>
        <v>0</v>
      </c>
      <c r="Q99" s="26">
        <f t="shared" si="16"/>
        <v>0</v>
      </c>
      <c r="R99" s="24">
        <f t="shared" si="16"/>
        <v>4089.502716367839</v>
      </c>
      <c r="S99" s="25">
        <f t="shared" si="16"/>
        <v>936.0864622879997</v>
      </c>
      <c r="T99" s="25">
        <f t="shared" si="16"/>
        <v>0.10175087903225806</v>
      </c>
      <c r="U99" s="25">
        <f t="shared" si="16"/>
        <v>0</v>
      </c>
      <c r="V99" s="26">
        <f t="shared" si="16"/>
        <v>1386.0270679420967</v>
      </c>
      <c r="W99" s="24">
        <f t="shared" si="16"/>
        <v>0</v>
      </c>
      <c r="X99" s="25">
        <f t="shared" si="16"/>
        <v>0</v>
      </c>
      <c r="Y99" s="25">
        <f t="shared" si="16"/>
        <v>0</v>
      </c>
      <c r="Z99" s="25">
        <f t="shared" si="16"/>
        <v>0</v>
      </c>
      <c r="AA99" s="26">
        <f t="shared" si="16"/>
        <v>0</v>
      </c>
      <c r="AB99" s="24">
        <f t="shared" si="16"/>
        <v>0</v>
      </c>
      <c r="AC99" s="25">
        <f t="shared" si="16"/>
        <v>0</v>
      </c>
      <c r="AD99" s="25">
        <f t="shared" si="16"/>
        <v>0</v>
      </c>
      <c r="AE99" s="25">
        <f t="shared" si="16"/>
        <v>0</v>
      </c>
      <c r="AF99" s="26">
        <f t="shared" si="16"/>
        <v>0</v>
      </c>
      <c r="AG99" s="24">
        <f t="shared" si="16"/>
        <v>0</v>
      </c>
      <c r="AH99" s="25">
        <f t="shared" si="16"/>
        <v>0</v>
      </c>
      <c r="AI99" s="25">
        <f aca="true" t="shared" si="17" ref="AI99:BK99">SUM(AI71:AI98)</f>
        <v>0</v>
      </c>
      <c r="AJ99" s="25">
        <f t="shared" si="17"/>
        <v>0</v>
      </c>
      <c r="AK99" s="26">
        <f t="shared" si="17"/>
        <v>0</v>
      </c>
      <c r="AL99" s="24">
        <f t="shared" si="17"/>
        <v>0</v>
      </c>
      <c r="AM99" s="25">
        <f t="shared" si="17"/>
        <v>0</v>
      </c>
      <c r="AN99" s="25">
        <f t="shared" si="17"/>
        <v>0</v>
      </c>
      <c r="AO99" s="25">
        <f t="shared" si="17"/>
        <v>0</v>
      </c>
      <c r="AP99" s="26">
        <f t="shared" si="17"/>
        <v>0</v>
      </c>
      <c r="AQ99" s="24">
        <f t="shared" si="17"/>
        <v>0</v>
      </c>
      <c r="AR99" s="25">
        <f t="shared" si="17"/>
        <v>0</v>
      </c>
      <c r="AS99" s="25">
        <f t="shared" si="17"/>
        <v>0</v>
      </c>
      <c r="AT99" s="25">
        <f t="shared" si="17"/>
        <v>0</v>
      </c>
      <c r="AU99" s="26">
        <f t="shared" si="17"/>
        <v>0</v>
      </c>
      <c r="AV99" s="24">
        <f t="shared" si="17"/>
        <v>42847.71783546445</v>
      </c>
      <c r="AW99" s="25">
        <f t="shared" si="17"/>
        <v>6029.691532959038</v>
      </c>
      <c r="AX99" s="25">
        <f t="shared" si="17"/>
        <v>15.50670029732258</v>
      </c>
      <c r="AY99" s="25">
        <f t="shared" si="17"/>
        <v>618.1043818449999</v>
      </c>
      <c r="AZ99" s="26">
        <f t="shared" si="17"/>
        <v>28245.216833016</v>
      </c>
      <c r="BA99" s="24">
        <f t="shared" si="17"/>
        <v>0</v>
      </c>
      <c r="BB99" s="25">
        <f t="shared" si="17"/>
        <v>0</v>
      </c>
      <c r="BC99" s="25">
        <f t="shared" si="17"/>
        <v>0</v>
      </c>
      <c r="BD99" s="25">
        <f t="shared" si="17"/>
        <v>0</v>
      </c>
      <c r="BE99" s="26">
        <f t="shared" si="17"/>
        <v>0</v>
      </c>
      <c r="BF99" s="24">
        <f t="shared" si="17"/>
        <v>27194.81262364448</v>
      </c>
      <c r="BG99" s="25">
        <f t="shared" si="17"/>
        <v>1859.5970019397737</v>
      </c>
      <c r="BH99" s="25">
        <f t="shared" si="17"/>
        <v>5.428422266096774</v>
      </c>
      <c r="BI99" s="25">
        <f t="shared" si="17"/>
        <v>0</v>
      </c>
      <c r="BJ99" s="26">
        <f t="shared" si="17"/>
        <v>7729.758216966321</v>
      </c>
      <c r="BK99" s="27">
        <f t="shared" si="17"/>
        <v>141169.83194428726</v>
      </c>
    </row>
    <row r="100" spans="1:63" s="28" customFormat="1" ht="15">
      <c r="A100" s="19"/>
      <c r="B100" s="8" t="s">
        <v>23</v>
      </c>
      <c r="C100" s="24">
        <f aca="true" t="shared" si="18" ref="C100:AH100">C99+C68</f>
        <v>0</v>
      </c>
      <c r="D100" s="25">
        <f t="shared" si="18"/>
        <v>227.22965037912908</v>
      </c>
      <c r="E100" s="25">
        <f t="shared" si="18"/>
        <v>0</v>
      </c>
      <c r="F100" s="25">
        <f t="shared" si="18"/>
        <v>0</v>
      </c>
      <c r="G100" s="26">
        <f t="shared" si="18"/>
        <v>0</v>
      </c>
      <c r="H100" s="24">
        <f t="shared" si="18"/>
        <v>7114.345908159161</v>
      </c>
      <c r="I100" s="25">
        <f t="shared" si="18"/>
        <v>5803.86928318484</v>
      </c>
      <c r="J100" s="25">
        <f t="shared" si="18"/>
        <v>5.42286935664516</v>
      </c>
      <c r="K100" s="25">
        <f t="shared" si="18"/>
        <v>0</v>
      </c>
      <c r="L100" s="26">
        <f t="shared" si="18"/>
        <v>7652.307399043806</v>
      </c>
      <c r="M100" s="24">
        <f t="shared" si="18"/>
        <v>0</v>
      </c>
      <c r="N100" s="25">
        <f t="shared" si="18"/>
        <v>0</v>
      </c>
      <c r="O100" s="25">
        <f t="shared" si="18"/>
        <v>0</v>
      </c>
      <c r="P100" s="25">
        <f t="shared" si="18"/>
        <v>0</v>
      </c>
      <c r="Q100" s="26">
        <f t="shared" si="18"/>
        <v>0</v>
      </c>
      <c r="R100" s="24">
        <f t="shared" si="18"/>
        <v>4448.51100511542</v>
      </c>
      <c r="S100" s="25">
        <f t="shared" si="18"/>
        <v>946.2797876896126</v>
      </c>
      <c r="T100" s="25">
        <f t="shared" si="18"/>
        <v>0.10175087903225806</v>
      </c>
      <c r="U100" s="25">
        <f t="shared" si="18"/>
        <v>0</v>
      </c>
      <c r="V100" s="26">
        <f t="shared" si="18"/>
        <v>1406.2978199855806</v>
      </c>
      <c r="W100" s="24">
        <f t="shared" si="18"/>
        <v>0</v>
      </c>
      <c r="X100" s="25">
        <f t="shared" si="18"/>
        <v>0</v>
      </c>
      <c r="Y100" s="25">
        <f t="shared" si="18"/>
        <v>0</v>
      </c>
      <c r="Z100" s="25">
        <f t="shared" si="18"/>
        <v>0</v>
      </c>
      <c r="AA100" s="26">
        <f t="shared" si="18"/>
        <v>0</v>
      </c>
      <c r="AB100" s="24">
        <f t="shared" si="18"/>
        <v>0</v>
      </c>
      <c r="AC100" s="25">
        <f t="shared" si="18"/>
        <v>0</v>
      </c>
      <c r="AD100" s="25">
        <f t="shared" si="18"/>
        <v>0</v>
      </c>
      <c r="AE100" s="25">
        <f t="shared" si="18"/>
        <v>0</v>
      </c>
      <c r="AF100" s="26">
        <f t="shared" si="18"/>
        <v>0</v>
      </c>
      <c r="AG100" s="24">
        <f t="shared" si="18"/>
        <v>0</v>
      </c>
      <c r="AH100" s="25">
        <f t="shared" si="18"/>
        <v>0</v>
      </c>
      <c r="AI100" s="25">
        <f aca="true" t="shared" si="19" ref="AI100:BK100">AI99+AI68</f>
        <v>0</v>
      </c>
      <c r="AJ100" s="25">
        <f t="shared" si="19"/>
        <v>0</v>
      </c>
      <c r="AK100" s="26">
        <f t="shared" si="19"/>
        <v>0</v>
      </c>
      <c r="AL100" s="24">
        <f t="shared" si="19"/>
        <v>0</v>
      </c>
      <c r="AM100" s="25">
        <f t="shared" si="19"/>
        <v>0</v>
      </c>
      <c r="AN100" s="25">
        <f t="shared" si="19"/>
        <v>0</v>
      </c>
      <c r="AO100" s="25">
        <f t="shared" si="19"/>
        <v>0</v>
      </c>
      <c r="AP100" s="26">
        <f t="shared" si="19"/>
        <v>0</v>
      </c>
      <c r="AQ100" s="24">
        <f t="shared" si="19"/>
        <v>0</v>
      </c>
      <c r="AR100" s="25">
        <f t="shared" si="19"/>
        <v>0</v>
      </c>
      <c r="AS100" s="25">
        <f t="shared" si="19"/>
        <v>0</v>
      </c>
      <c r="AT100" s="25">
        <f t="shared" si="19"/>
        <v>0</v>
      </c>
      <c r="AU100" s="26">
        <f t="shared" si="19"/>
        <v>0</v>
      </c>
      <c r="AV100" s="24">
        <f t="shared" si="19"/>
        <v>48261.77014618977</v>
      </c>
      <c r="AW100" s="25">
        <f t="shared" si="19"/>
        <v>6340.681009411804</v>
      </c>
      <c r="AX100" s="25">
        <f t="shared" si="19"/>
        <v>15.50670029732258</v>
      </c>
      <c r="AY100" s="25">
        <f t="shared" si="19"/>
        <v>618.1043818449999</v>
      </c>
      <c r="AZ100" s="26">
        <f t="shared" si="19"/>
        <v>28717.848882046514</v>
      </c>
      <c r="BA100" s="24">
        <f t="shared" si="19"/>
        <v>0</v>
      </c>
      <c r="BB100" s="25">
        <f t="shared" si="19"/>
        <v>0</v>
      </c>
      <c r="BC100" s="25">
        <f t="shared" si="19"/>
        <v>0</v>
      </c>
      <c r="BD100" s="25">
        <f t="shared" si="19"/>
        <v>0</v>
      </c>
      <c r="BE100" s="26">
        <f t="shared" si="19"/>
        <v>0</v>
      </c>
      <c r="BF100" s="24">
        <f t="shared" si="19"/>
        <v>31925.373640456222</v>
      </c>
      <c r="BG100" s="25">
        <f t="shared" si="19"/>
        <v>2065.810509015903</v>
      </c>
      <c r="BH100" s="25">
        <f t="shared" si="19"/>
        <v>5.428422266096774</v>
      </c>
      <c r="BI100" s="25">
        <f t="shared" si="19"/>
        <v>0</v>
      </c>
      <c r="BJ100" s="26">
        <f t="shared" si="19"/>
        <v>7971.594227346612</v>
      </c>
      <c r="BK100" s="26">
        <f t="shared" si="19"/>
        <v>153526.48339266845</v>
      </c>
    </row>
    <row r="101" spans="3:63" ht="15" customHeight="1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</row>
    <row r="102" spans="1:63" ht="15">
      <c r="A102" s="19" t="s">
        <v>24</v>
      </c>
      <c r="B102" s="12" t="s">
        <v>25</v>
      </c>
      <c r="C102" s="20"/>
      <c r="D102" s="21"/>
      <c r="E102" s="21"/>
      <c r="F102" s="21"/>
      <c r="G102" s="22"/>
      <c r="H102" s="20"/>
      <c r="I102" s="21"/>
      <c r="J102" s="21"/>
      <c r="K102" s="21"/>
      <c r="L102" s="22"/>
      <c r="M102" s="20"/>
      <c r="N102" s="21"/>
      <c r="O102" s="21"/>
      <c r="P102" s="21"/>
      <c r="Q102" s="22"/>
      <c r="R102" s="20"/>
      <c r="S102" s="21"/>
      <c r="T102" s="21"/>
      <c r="U102" s="21"/>
      <c r="V102" s="22"/>
      <c r="W102" s="20"/>
      <c r="X102" s="21"/>
      <c r="Y102" s="21"/>
      <c r="Z102" s="21"/>
      <c r="AA102" s="22"/>
      <c r="AB102" s="20"/>
      <c r="AC102" s="21"/>
      <c r="AD102" s="21"/>
      <c r="AE102" s="21"/>
      <c r="AF102" s="22"/>
      <c r="AG102" s="20"/>
      <c r="AH102" s="21"/>
      <c r="AI102" s="21"/>
      <c r="AJ102" s="21"/>
      <c r="AK102" s="22"/>
      <c r="AL102" s="20"/>
      <c r="AM102" s="21"/>
      <c r="AN102" s="21"/>
      <c r="AO102" s="21"/>
      <c r="AP102" s="22"/>
      <c r="AQ102" s="20"/>
      <c r="AR102" s="21"/>
      <c r="AS102" s="21"/>
      <c r="AT102" s="21"/>
      <c r="AU102" s="22"/>
      <c r="AV102" s="20"/>
      <c r="AW102" s="21"/>
      <c r="AX102" s="21"/>
      <c r="AY102" s="21"/>
      <c r="AZ102" s="22"/>
      <c r="BA102" s="20"/>
      <c r="BB102" s="21"/>
      <c r="BC102" s="21"/>
      <c r="BD102" s="21"/>
      <c r="BE102" s="22"/>
      <c r="BF102" s="20"/>
      <c r="BG102" s="21"/>
      <c r="BH102" s="21"/>
      <c r="BI102" s="21"/>
      <c r="BJ102" s="22"/>
      <c r="BK102" s="23"/>
    </row>
    <row r="103" spans="1:63" ht="15">
      <c r="A103" s="19" t="s">
        <v>7</v>
      </c>
      <c r="B103" s="8" t="s">
        <v>26</v>
      </c>
      <c r="C103" s="20"/>
      <c r="D103" s="21"/>
      <c r="E103" s="21"/>
      <c r="F103" s="21"/>
      <c r="G103" s="22"/>
      <c r="H103" s="20"/>
      <c r="I103" s="21"/>
      <c r="J103" s="21"/>
      <c r="K103" s="21"/>
      <c r="L103" s="22"/>
      <c r="M103" s="20"/>
      <c r="N103" s="21"/>
      <c r="O103" s="21"/>
      <c r="P103" s="21"/>
      <c r="Q103" s="22"/>
      <c r="R103" s="20"/>
      <c r="S103" s="21"/>
      <c r="T103" s="21"/>
      <c r="U103" s="21"/>
      <c r="V103" s="22"/>
      <c r="W103" s="20"/>
      <c r="X103" s="21"/>
      <c r="Y103" s="21"/>
      <c r="Z103" s="21"/>
      <c r="AA103" s="22"/>
      <c r="AB103" s="20"/>
      <c r="AC103" s="21"/>
      <c r="AD103" s="21"/>
      <c r="AE103" s="21"/>
      <c r="AF103" s="22"/>
      <c r="AG103" s="20"/>
      <c r="AH103" s="21"/>
      <c r="AI103" s="21"/>
      <c r="AJ103" s="21"/>
      <c r="AK103" s="22"/>
      <c r="AL103" s="20"/>
      <c r="AM103" s="21"/>
      <c r="AN103" s="21"/>
      <c r="AO103" s="21"/>
      <c r="AP103" s="22"/>
      <c r="AQ103" s="20"/>
      <c r="AR103" s="21"/>
      <c r="AS103" s="21"/>
      <c r="AT103" s="21"/>
      <c r="AU103" s="22"/>
      <c r="AV103" s="20"/>
      <c r="AW103" s="21"/>
      <c r="AX103" s="21"/>
      <c r="AY103" s="21"/>
      <c r="AZ103" s="22"/>
      <c r="BA103" s="20"/>
      <c r="BB103" s="21"/>
      <c r="BC103" s="21"/>
      <c r="BD103" s="21"/>
      <c r="BE103" s="22"/>
      <c r="BF103" s="20"/>
      <c r="BG103" s="21"/>
      <c r="BH103" s="21"/>
      <c r="BI103" s="21"/>
      <c r="BJ103" s="22"/>
      <c r="BK103" s="23"/>
    </row>
    <row r="104" spans="1:63" ht="15">
      <c r="A104" s="19"/>
      <c r="B104" s="7" t="s">
        <v>132</v>
      </c>
      <c r="C104" s="20">
        <v>0</v>
      </c>
      <c r="D104" s="21">
        <v>0.022941379999999983</v>
      </c>
      <c r="E104" s="21">
        <v>0</v>
      </c>
      <c r="F104" s="21">
        <v>0</v>
      </c>
      <c r="G104" s="22">
        <v>0</v>
      </c>
      <c r="H104" s="20">
        <v>0.07572343035483871</v>
      </c>
      <c r="I104" s="21">
        <v>0.09948668399999998</v>
      </c>
      <c r="J104" s="21">
        <v>0.001961510999999999</v>
      </c>
      <c r="K104" s="21">
        <v>0</v>
      </c>
      <c r="L104" s="22">
        <v>0.16019977764516127</v>
      </c>
      <c r="M104" s="20">
        <v>0</v>
      </c>
      <c r="N104" s="21">
        <v>0</v>
      </c>
      <c r="O104" s="21">
        <v>0</v>
      </c>
      <c r="P104" s="21">
        <v>0</v>
      </c>
      <c r="Q104" s="22">
        <v>0</v>
      </c>
      <c r="R104" s="20">
        <v>0.039812571000000005</v>
      </c>
      <c r="S104" s="21">
        <v>0.104425238</v>
      </c>
      <c r="T104" s="21">
        <v>0</v>
      </c>
      <c r="U104" s="21">
        <v>0</v>
      </c>
      <c r="V104" s="22">
        <v>0.049367958</v>
      </c>
      <c r="W104" s="20">
        <v>0</v>
      </c>
      <c r="X104" s="21">
        <v>0</v>
      </c>
      <c r="Y104" s="21">
        <v>0</v>
      </c>
      <c r="Z104" s="21">
        <v>0</v>
      </c>
      <c r="AA104" s="22">
        <v>0</v>
      </c>
      <c r="AB104" s="20">
        <v>0</v>
      </c>
      <c r="AC104" s="21">
        <v>0</v>
      </c>
      <c r="AD104" s="21">
        <v>0</v>
      </c>
      <c r="AE104" s="21">
        <v>0</v>
      </c>
      <c r="AF104" s="22">
        <v>0</v>
      </c>
      <c r="AG104" s="20">
        <v>0</v>
      </c>
      <c r="AH104" s="21">
        <v>0</v>
      </c>
      <c r="AI104" s="21">
        <v>0</v>
      </c>
      <c r="AJ104" s="21">
        <v>0</v>
      </c>
      <c r="AK104" s="22">
        <v>0</v>
      </c>
      <c r="AL104" s="20">
        <v>0</v>
      </c>
      <c r="AM104" s="21">
        <v>0</v>
      </c>
      <c r="AN104" s="21">
        <v>0</v>
      </c>
      <c r="AO104" s="21">
        <v>0</v>
      </c>
      <c r="AP104" s="22">
        <v>0</v>
      </c>
      <c r="AQ104" s="20">
        <v>0</v>
      </c>
      <c r="AR104" s="21">
        <v>0</v>
      </c>
      <c r="AS104" s="21">
        <v>0</v>
      </c>
      <c r="AT104" s="21">
        <v>0</v>
      </c>
      <c r="AU104" s="22">
        <v>0</v>
      </c>
      <c r="AV104" s="20">
        <v>1.5640345622258072</v>
      </c>
      <c r="AW104" s="21">
        <v>0.6037719169101696</v>
      </c>
      <c r="AX104" s="21">
        <v>0.0001249540000000001</v>
      </c>
      <c r="AY104" s="21">
        <v>0</v>
      </c>
      <c r="AZ104" s="22">
        <v>4.059726304967742</v>
      </c>
      <c r="BA104" s="20">
        <v>0</v>
      </c>
      <c r="BB104" s="21">
        <v>0</v>
      </c>
      <c r="BC104" s="21">
        <v>0</v>
      </c>
      <c r="BD104" s="21">
        <v>0</v>
      </c>
      <c r="BE104" s="22">
        <v>0</v>
      </c>
      <c r="BF104" s="20">
        <v>0.9954246679032266</v>
      </c>
      <c r="BG104" s="21">
        <v>0.20178531600000002</v>
      </c>
      <c r="BH104" s="21">
        <v>0.008381604999999999</v>
      </c>
      <c r="BI104" s="21">
        <v>0</v>
      </c>
      <c r="BJ104" s="22">
        <v>1.340069063064516</v>
      </c>
      <c r="BK104" s="23">
        <f>SUM(C104:BJ104)</f>
        <v>9.327236940071462</v>
      </c>
    </row>
    <row r="105" spans="1:63" ht="15">
      <c r="A105" s="19"/>
      <c r="B105" s="7" t="s">
        <v>188</v>
      </c>
      <c r="C105" s="20">
        <v>0</v>
      </c>
      <c r="D105" s="21">
        <v>4.69868625583871</v>
      </c>
      <c r="E105" s="21">
        <v>0</v>
      </c>
      <c r="F105" s="21">
        <v>0</v>
      </c>
      <c r="G105" s="22">
        <v>0</v>
      </c>
      <c r="H105" s="20">
        <v>53.310941691677414</v>
      </c>
      <c r="I105" s="21">
        <v>12.162380720580645</v>
      </c>
      <c r="J105" s="21">
        <v>0</v>
      </c>
      <c r="K105" s="21">
        <v>0</v>
      </c>
      <c r="L105" s="22">
        <v>64.22591940238709</v>
      </c>
      <c r="M105" s="20">
        <v>0</v>
      </c>
      <c r="N105" s="21">
        <v>0</v>
      </c>
      <c r="O105" s="21">
        <v>0</v>
      </c>
      <c r="P105" s="21">
        <v>0</v>
      </c>
      <c r="Q105" s="22">
        <v>0</v>
      </c>
      <c r="R105" s="20">
        <v>27.089227143612916</v>
      </c>
      <c r="S105" s="21">
        <v>7.076922764096772</v>
      </c>
      <c r="T105" s="21">
        <v>0</v>
      </c>
      <c r="U105" s="21">
        <v>0</v>
      </c>
      <c r="V105" s="22">
        <v>20.818684734129025</v>
      </c>
      <c r="W105" s="20">
        <v>0</v>
      </c>
      <c r="X105" s="21">
        <v>0</v>
      </c>
      <c r="Y105" s="21">
        <v>0</v>
      </c>
      <c r="Z105" s="21">
        <v>0</v>
      </c>
      <c r="AA105" s="22">
        <v>0</v>
      </c>
      <c r="AB105" s="20">
        <v>0</v>
      </c>
      <c r="AC105" s="21">
        <v>0</v>
      </c>
      <c r="AD105" s="21">
        <v>0</v>
      </c>
      <c r="AE105" s="21">
        <v>0</v>
      </c>
      <c r="AF105" s="22">
        <v>0</v>
      </c>
      <c r="AG105" s="20">
        <v>0</v>
      </c>
      <c r="AH105" s="21">
        <v>0</v>
      </c>
      <c r="AI105" s="21">
        <v>0</v>
      </c>
      <c r="AJ105" s="21">
        <v>0</v>
      </c>
      <c r="AK105" s="22">
        <v>0</v>
      </c>
      <c r="AL105" s="20">
        <v>0</v>
      </c>
      <c r="AM105" s="21">
        <v>0</v>
      </c>
      <c r="AN105" s="21">
        <v>0</v>
      </c>
      <c r="AO105" s="21">
        <v>0</v>
      </c>
      <c r="AP105" s="22">
        <v>0</v>
      </c>
      <c r="AQ105" s="20">
        <v>0</v>
      </c>
      <c r="AR105" s="21">
        <v>0</v>
      </c>
      <c r="AS105" s="21">
        <v>0</v>
      </c>
      <c r="AT105" s="21">
        <v>0</v>
      </c>
      <c r="AU105" s="22">
        <v>0</v>
      </c>
      <c r="AV105" s="20">
        <v>783.9623499409362</v>
      </c>
      <c r="AW105" s="21">
        <v>127.02512266300607</v>
      </c>
      <c r="AX105" s="21">
        <v>0.0309098268064516</v>
      </c>
      <c r="AY105" s="21">
        <v>0</v>
      </c>
      <c r="AZ105" s="22">
        <v>985.5932625273553</v>
      </c>
      <c r="BA105" s="20">
        <v>0</v>
      </c>
      <c r="BB105" s="21">
        <v>0</v>
      </c>
      <c r="BC105" s="21">
        <v>0</v>
      </c>
      <c r="BD105" s="21">
        <v>0</v>
      </c>
      <c r="BE105" s="22">
        <v>0</v>
      </c>
      <c r="BF105" s="20">
        <v>535.7491881226774</v>
      </c>
      <c r="BG105" s="21">
        <v>33.413467212903235</v>
      </c>
      <c r="BH105" s="21">
        <v>0</v>
      </c>
      <c r="BI105" s="21">
        <v>0</v>
      </c>
      <c r="BJ105" s="22">
        <v>347.86047746054845</v>
      </c>
      <c r="BK105" s="23">
        <f>SUM(C105:BJ105)</f>
        <v>3003.017540466555</v>
      </c>
    </row>
    <row r="106" spans="1:63" s="28" customFormat="1" ht="15">
      <c r="A106" s="19"/>
      <c r="B106" s="8" t="s">
        <v>27</v>
      </c>
      <c r="C106" s="24">
        <f>SUM(C104:C105)</f>
        <v>0</v>
      </c>
      <c r="D106" s="24">
        <f aca="true" t="shared" si="20" ref="D106:BK106">SUM(D104:D105)</f>
        <v>4.7216276358387095</v>
      </c>
      <c r="E106" s="24">
        <f t="shared" si="20"/>
        <v>0</v>
      </c>
      <c r="F106" s="24">
        <f t="shared" si="20"/>
        <v>0</v>
      </c>
      <c r="G106" s="24">
        <f t="shared" si="20"/>
        <v>0</v>
      </c>
      <c r="H106" s="24">
        <f t="shared" si="20"/>
        <v>53.386665122032255</v>
      </c>
      <c r="I106" s="24">
        <f t="shared" si="20"/>
        <v>12.261867404580645</v>
      </c>
      <c r="J106" s="24">
        <f t="shared" si="20"/>
        <v>0.001961510999999999</v>
      </c>
      <c r="K106" s="24">
        <f t="shared" si="20"/>
        <v>0</v>
      </c>
      <c r="L106" s="24">
        <f t="shared" si="20"/>
        <v>64.38611918003225</v>
      </c>
      <c r="M106" s="24">
        <f t="shared" si="20"/>
        <v>0</v>
      </c>
      <c r="N106" s="24">
        <f t="shared" si="20"/>
        <v>0</v>
      </c>
      <c r="O106" s="24">
        <f t="shared" si="20"/>
        <v>0</v>
      </c>
      <c r="P106" s="24">
        <f t="shared" si="20"/>
        <v>0</v>
      </c>
      <c r="Q106" s="24">
        <f t="shared" si="20"/>
        <v>0</v>
      </c>
      <c r="R106" s="24">
        <f t="shared" si="20"/>
        <v>27.129039714612915</v>
      </c>
      <c r="S106" s="24">
        <f t="shared" si="20"/>
        <v>7.181348002096772</v>
      </c>
      <c r="T106" s="24">
        <f t="shared" si="20"/>
        <v>0</v>
      </c>
      <c r="U106" s="24">
        <f t="shared" si="20"/>
        <v>0</v>
      </c>
      <c r="V106" s="24">
        <f t="shared" si="20"/>
        <v>20.868052692129027</v>
      </c>
      <c r="W106" s="24">
        <f t="shared" si="20"/>
        <v>0</v>
      </c>
      <c r="X106" s="24">
        <f t="shared" si="20"/>
        <v>0</v>
      </c>
      <c r="Y106" s="24">
        <f t="shared" si="20"/>
        <v>0</v>
      </c>
      <c r="Z106" s="24">
        <f t="shared" si="20"/>
        <v>0</v>
      </c>
      <c r="AA106" s="24">
        <f t="shared" si="20"/>
        <v>0</v>
      </c>
      <c r="AB106" s="24">
        <f t="shared" si="20"/>
        <v>0</v>
      </c>
      <c r="AC106" s="24">
        <f t="shared" si="20"/>
        <v>0</v>
      </c>
      <c r="AD106" s="24">
        <f t="shared" si="20"/>
        <v>0</v>
      </c>
      <c r="AE106" s="24">
        <f t="shared" si="20"/>
        <v>0</v>
      </c>
      <c r="AF106" s="24">
        <f t="shared" si="20"/>
        <v>0</v>
      </c>
      <c r="AG106" s="24">
        <f t="shared" si="20"/>
        <v>0</v>
      </c>
      <c r="AH106" s="24">
        <f t="shared" si="20"/>
        <v>0</v>
      </c>
      <c r="AI106" s="24">
        <f t="shared" si="20"/>
        <v>0</v>
      </c>
      <c r="AJ106" s="24">
        <f t="shared" si="20"/>
        <v>0</v>
      </c>
      <c r="AK106" s="24">
        <f t="shared" si="20"/>
        <v>0</v>
      </c>
      <c r="AL106" s="24">
        <f t="shared" si="20"/>
        <v>0</v>
      </c>
      <c r="AM106" s="24">
        <f t="shared" si="20"/>
        <v>0</v>
      </c>
      <c r="AN106" s="24">
        <f t="shared" si="20"/>
        <v>0</v>
      </c>
      <c r="AO106" s="24">
        <f t="shared" si="20"/>
        <v>0</v>
      </c>
      <c r="AP106" s="24">
        <f t="shared" si="20"/>
        <v>0</v>
      </c>
      <c r="AQ106" s="24">
        <f t="shared" si="20"/>
        <v>0</v>
      </c>
      <c r="AR106" s="24">
        <f t="shared" si="20"/>
        <v>0</v>
      </c>
      <c r="AS106" s="24">
        <f t="shared" si="20"/>
        <v>0</v>
      </c>
      <c r="AT106" s="24">
        <f t="shared" si="20"/>
        <v>0</v>
      </c>
      <c r="AU106" s="24">
        <f t="shared" si="20"/>
        <v>0</v>
      </c>
      <c r="AV106" s="24">
        <f t="shared" si="20"/>
        <v>785.526384503162</v>
      </c>
      <c r="AW106" s="24">
        <f t="shared" si="20"/>
        <v>127.62889457991625</v>
      </c>
      <c r="AX106" s="24">
        <f t="shared" si="20"/>
        <v>0.0310347808064516</v>
      </c>
      <c r="AY106" s="24">
        <f t="shared" si="20"/>
        <v>0</v>
      </c>
      <c r="AZ106" s="24">
        <f t="shared" si="20"/>
        <v>989.652988832323</v>
      </c>
      <c r="BA106" s="24">
        <f t="shared" si="20"/>
        <v>0</v>
      </c>
      <c r="BB106" s="24">
        <f t="shared" si="20"/>
        <v>0</v>
      </c>
      <c r="BC106" s="24">
        <f t="shared" si="20"/>
        <v>0</v>
      </c>
      <c r="BD106" s="24">
        <f t="shared" si="20"/>
        <v>0</v>
      </c>
      <c r="BE106" s="24">
        <f t="shared" si="20"/>
        <v>0</v>
      </c>
      <c r="BF106" s="24">
        <f t="shared" si="20"/>
        <v>536.7446127905806</v>
      </c>
      <c r="BG106" s="24">
        <f t="shared" si="20"/>
        <v>33.615252528903234</v>
      </c>
      <c r="BH106" s="24">
        <f t="shared" si="20"/>
        <v>0.008381604999999999</v>
      </c>
      <c r="BI106" s="24">
        <f t="shared" si="20"/>
        <v>0</v>
      </c>
      <c r="BJ106" s="24">
        <f t="shared" si="20"/>
        <v>349.20054652361296</v>
      </c>
      <c r="BK106" s="24">
        <f t="shared" si="20"/>
        <v>3012.3447774066267</v>
      </c>
    </row>
    <row r="107" spans="3:63" ht="15" customHeight="1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</row>
    <row r="108" spans="1:63" ht="15">
      <c r="A108" s="19" t="s">
        <v>38</v>
      </c>
      <c r="B108" s="10" t="s">
        <v>39</v>
      </c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2"/>
    </row>
    <row r="109" spans="1:63" ht="15">
      <c r="A109" s="19" t="s">
        <v>7</v>
      </c>
      <c r="B109" s="13" t="s">
        <v>40</v>
      </c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2"/>
    </row>
    <row r="110" spans="1:63" ht="15">
      <c r="A110" s="19"/>
      <c r="B110" s="7" t="s">
        <v>147</v>
      </c>
      <c r="C110" s="20">
        <v>0</v>
      </c>
      <c r="D110" s="21">
        <v>1.0900925692990349</v>
      </c>
      <c r="E110" s="21">
        <v>0</v>
      </c>
      <c r="F110" s="21">
        <v>0</v>
      </c>
      <c r="G110" s="22">
        <v>0</v>
      </c>
      <c r="H110" s="20">
        <v>679.9781999999999</v>
      </c>
      <c r="I110" s="21">
        <v>2843.953063821352</v>
      </c>
      <c r="J110" s="21">
        <v>0.0037</v>
      </c>
      <c r="K110" s="21">
        <v>0</v>
      </c>
      <c r="L110" s="22">
        <v>3122.5897000000004</v>
      </c>
      <c r="M110" s="20">
        <v>0</v>
      </c>
      <c r="N110" s="21">
        <v>0</v>
      </c>
      <c r="O110" s="21">
        <v>0</v>
      </c>
      <c r="P110" s="21">
        <v>0</v>
      </c>
      <c r="Q110" s="22">
        <v>0</v>
      </c>
      <c r="R110" s="20">
        <v>420.2309</v>
      </c>
      <c r="S110" s="21">
        <v>111.7831</v>
      </c>
      <c r="T110" s="21">
        <v>0.0066</v>
      </c>
      <c r="U110" s="21">
        <v>0</v>
      </c>
      <c r="V110" s="22">
        <v>599.2699999999999</v>
      </c>
      <c r="W110" s="20">
        <v>0</v>
      </c>
      <c r="X110" s="21">
        <v>0</v>
      </c>
      <c r="Y110" s="21">
        <v>0</v>
      </c>
      <c r="Z110" s="21">
        <v>0</v>
      </c>
      <c r="AA110" s="22">
        <v>0</v>
      </c>
      <c r="AB110" s="20">
        <v>0</v>
      </c>
      <c r="AC110" s="21">
        <v>0</v>
      </c>
      <c r="AD110" s="21">
        <v>0</v>
      </c>
      <c r="AE110" s="21">
        <v>0</v>
      </c>
      <c r="AF110" s="22">
        <v>0</v>
      </c>
      <c r="AG110" s="20">
        <v>0</v>
      </c>
      <c r="AH110" s="21">
        <v>0</v>
      </c>
      <c r="AI110" s="21">
        <v>0</v>
      </c>
      <c r="AJ110" s="21">
        <v>0</v>
      </c>
      <c r="AK110" s="22">
        <v>0</v>
      </c>
      <c r="AL110" s="20">
        <v>0</v>
      </c>
      <c r="AM110" s="21">
        <v>0</v>
      </c>
      <c r="AN110" s="21">
        <v>0</v>
      </c>
      <c r="AO110" s="21">
        <v>0</v>
      </c>
      <c r="AP110" s="22">
        <v>0</v>
      </c>
      <c r="AQ110" s="20">
        <v>0</v>
      </c>
      <c r="AR110" s="21">
        <v>0</v>
      </c>
      <c r="AS110" s="21">
        <v>0</v>
      </c>
      <c r="AT110" s="21">
        <v>0</v>
      </c>
      <c r="AU110" s="22">
        <v>0</v>
      </c>
      <c r="AV110" s="20">
        <v>0</v>
      </c>
      <c r="AW110" s="21">
        <v>0</v>
      </c>
      <c r="AX110" s="21">
        <v>0</v>
      </c>
      <c r="AY110" s="21">
        <v>0</v>
      </c>
      <c r="AZ110" s="22">
        <v>0</v>
      </c>
      <c r="BA110" s="20">
        <v>0</v>
      </c>
      <c r="BB110" s="21">
        <v>0</v>
      </c>
      <c r="BC110" s="21">
        <v>0</v>
      </c>
      <c r="BD110" s="21">
        <v>0</v>
      </c>
      <c r="BE110" s="22">
        <v>0</v>
      </c>
      <c r="BF110" s="20">
        <v>0</v>
      </c>
      <c r="BG110" s="21">
        <v>0</v>
      </c>
      <c r="BH110" s="21">
        <v>0</v>
      </c>
      <c r="BI110" s="21">
        <v>0</v>
      </c>
      <c r="BJ110" s="22">
        <v>0</v>
      </c>
      <c r="BK110" s="23">
        <f>SUM(C110:BJ110)</f>
        <v>7778.90535639065</v>
      </c>
    </row>
    <row r="111" spans="1:63" s="28" customFormat="1" ht="15">
      <c r="A111" s="19"/>
      <c r="B111" s="8" t="s">
        <v>9</v>
      </c>
      <c r="C111" s="24">
        <f>SUM(C110)</f>
        <v>0</v>
      </c>
      <c r="D111" s="24">
        <f aca="true" t="shared" si="21" ref="D111:BJ111">SUM(D110)</f>
        <v>1.0900925692990349</v>
      </c>
      <c r="E111" s="24">
        <f t="shared" si="21"/>
        <v>0</v>
      </c>
      <c r="F111" s="24">
        <f t="shared" si="21"/>
        <v>0</v>
      </c>
      <c r="G111" s="24">
        <f t="shared" si="21"/>
        <v>0</v>
      </c>
      <c r="H111" s="24">
        <f t="shared" si="21"/>
        <v>679.9781999999999</v>
      </c>
      <c r="I111" s="24">
        <f t="shared" si="21"/>
        <v>2843.953063821352</v>
      </c>
      <c r="J111" s="24">
        <f t="shared" si="21"/>
        <v>0.0037</v>
      </c>
      <c r="K111" s="24">
        <f t="shared" si="21"/>
        <v>0</v>
      </c>
      <c r="L111" s="24">
        <f t="shared" si="21"/>
        <v>3122.5897000000004</v>
      </c>
      <c r="M111" s="24">
        <f t="shared" si="21"/>
        <v>0</v>
      </c>
      <c r="N111" s="24">
        <f t="shared" si="21"/>
        <v>0</v>
      </c>
      <c r="O111" s="24">
        <f t="shared" si="21"/>
        <v>0</v>
      </c>
      <c r="P111" s="24">
        <f t="shared" si="21"/>
        <v>0</v>
      </c>
      <c r="Q111" s="24">
        <f t="shared" si="21"/>
        <v>0</v>
      </c>
      <c r="R111" s="24">
        <f t="shared" si="21"/>
        <v>420.2309</v>
      </c>
      <c r="S111" s="24">
        <f t="shared" si="21"/>
        <v>111.7831</v>
      </c>
      <c r="T111" s="24">
        <f t="shared" si="21"/>
        <v>0.0066</v>
      </c>
      <c r="U111" s="24">
        <f t="shared" si="21"/>
        <v>0</v>
      </c>
      <c r="V111" s="24">
        <f t="shared" si="21"/>
        <v>599.2699999999999</v>
      </c>
      <c r="W111" s="24">
        <f t="shared" si="21"/>
        <v>0</v>
      </c>
      <c r="X111" s="24">
        <f t="shared" si="21"/>
        <v>0</v>
      </c>
      <c r="Y111" s="24">
        <f t="shared" si="21"/>
        <v>0</v>
      </c>
      <c r="Z111" s="24">
        <f t="shared" si="21"/>
        <v>0</v>
      </c>
      <c r="AA111" s="24">
        <f t="shared" si="21"/>
        <v>0</v>
      </c>
      <c r="AB111" s="24">
        <f t="shared" si="21"/>
        <v>0</v>
      </c>
      <c r="AC111" s="24">
        <f t="shared" si="21"/>
        <v>0</v>
      </c>
      <c r="AD111" s="24">
        <f t="shared" si="21"/>
        <v>0</v>
      </c>
      <c r="AE111" s="24">
        <f t="shared" si="21"/>
        <v>0</v>
      </c>
      <c r="AF111" s="24">
        <f t="shared" si="21"/>
        <v>0</v>
      </c>
      <c r="AG111" s="24">
        <f t="shared" si="21"/>
        <v>0</v>
      </c>
      <c r="AH111" s="24">
        <f t="shared" si="21"/>
        <v>0</v>
      </c>
      <c r="AI111" s="24">
        <f t="shared" si="21"/>
        <v>0</v>
      </c>
      <c r="AJ111" s="24">
        <f t="shared" si="21"/>
        <v>0</v>
      </c>
      <c r="AK111" s="24">
        <f t="shared" si="21"/>
        <v>0</v>
      </c>
      <c r="AL111" s="24">
        <f t="shared" si="21"/>
        <v>0</v>
      </c>
      <c r="AM111" s="24">
        <f t="shared" si="21"/>
        <v>0</v>
      </c>
      <c r="AN111" s="24">
        <f t="shared" si="21"/>
        <v>0</v>
      </c>
      <c r="AO111" s="24">
        <f t="shared" si="21"/>
        <v>0</v>
      </c>
      <c r="AP111" s="24">
        <f t="shared" si="21"/>
        <v>0</v>
      </c>
      <c r="AQ111" s="24">
        <f t="shared" si="21"/>
        <v>0</v>
      </c>
      <c r="AR111" s="24">
        <f t="shared" si="21"/>
        <v>0</v>
      </c>
      <c r="AS111" s="24">
        <f t="shared" si="21"/>
        <v>0</v>
      </c>
      <c r="AT111" s="24">
        <f t="shared" si="21"/>
        <v>0</v>
      </c>
      <c r="AU111" s="24">
        <f t="shared" si="21"/>
        <v>0</v>
      </c>
      <c r="AV111" s="24">
        <f t="shared" si="21"/>
        <v>0</v>
      </c>
      <c r="AW111" s="24">
        <f t="shared" si="21"/>
        <v>0</v>
      </c>
      <c r="AX111" s="24">
        <f t="shared" si="21"/>
        <v>0</v>
      </c>
      <c r="AY111" s="24">
        <f t="shared" si="21"/>
        <v>0</v>
      </c>
      <c r="AZ111" s="24">
        <f t="shared" si="21"/>
        <v>0</v>
      </c>
      <c r="BA111" s="24">
        <f t="shared" si="21"/>
        <v>0</v>
      </c>
      <c r="BB111" s="24">
        <f t="shared" si="21"/>
        <v>0</v>
      </c>
      <c r="BC111" s="24">
        <f t="shared" si="21"/>
        <v>0</v>
      </c>
      <c r="BD111" s="24">
        <f t="shared" si="21"/>
        <v>0</v>
      </c>
      <c r="BE111" s="24">
        <f t="shared" si="21"/>
        <v>0</v>
      </c>
      <c r="BF111" s="24">
        <f t="shared" si="21"/>
        <v>0</v>
      </c>
      <c r="BG111" s="24">
        <f t="shared" si="21"/>
        <v>0</v>
      </c>
      <c r="BH111" s="24">
        <f t="shared" si="21"/>
        <v>0</v>
      </c>
      <c r="BI111" s="24">
        <f t="shared" si="21"/>
        <v>0</v>
      </c>
      <c r="BJ111" s="24">
        <f t="shared" si="21"/>
        <v>0</v>
      </c>
      <c r="BK111" s="27">
        <f>SUM(BK110)</f>
        <v>7778.90535639065</v>
      </c>
    </row>
    <row r="112" spans="1:63" ht="15">
      <c r="A112" s="19" t="s">
        <v>10</v>
      </c>
      <c r="B112" s="5" t="s">
        <v>41</v>
      </c>
      <c r="C112" s="3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2"/>
    </row>
    <row r="113" spans="1:63" ht="15">
      <c r="A113" s="19"/>
      <c r="B113" s="7" t="s">
        <v>163</v>
      </c>
      <c r="C113" s="20">
        <v>0</v>
      </c>
      <c r="D113" s="21">
        <v>4.264986556787696</v>
      </c>
      <c r="E113" s="21">
        <v>0</v>
      </c>
      <c r="F113" s="21">
        <v>0</v>
      </c>
      <c r="G113" s="22">
        <v>0</v>
      </c>
      <c r="H113" s="20">
        <v>2.848900000000001</v>
      </c>
      <c r="I113" s="21">
        <v>511.8196347523334</v>
      </c>
      <c r="J113" s="21">
        <v>0</v>
      </c>
      <c r="K113" s="21">
        <v>0</v>
      </c>
      <c r="L113" s="22">
        <v>5.134600000000001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2.3379</v>
      </c>
      <c r="S113" s="21">
        <v>31.5848</v>
      </c>
      <c r="T113" s="21">
        <v>0</v>
      </c>
      <c r="U113" s="21">
        <v>0</v>
      </c>
      <c r="V113" s="22">
        <v>1.1942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 aca="true" t="shared" si="22" ref="BK113:BK136">SUM(C113:BJ113)</f>
        <v>559.1850213091211</v>
      </c>
    </row>
    <row r="114" spans="1:63" ht="15">
      <c r="A114" s="19"/>
      <c r="B114" s="7" t="s">
        <v>148</v>
      </c>
      <c r="C114" s="20">
        <v>0</v>
      </c>
      <c r="D114" s="21">
        <v>14.583482277051486</v>
      </c>
      <c r="E114" s="21">
        <v>0</v>
      </c>
      <c r="F114" s="21">
        <v>0</v>
      </c>
      <c r="G114" s="22">
        <v>0</v>
      </c>
      <c r="H114" s="20">
        <v>6.515899999999998</v>
      </c>
      <c r="I114" s="21">
        <v>151.53419224947115</v>
      </c>
      <c r="J114" s="21">
        <v>0</v>
      </c>
      <c r="K114" s="21">
        <v>0</v>
      </c>
      <c r="L114" s="22">
        <v>9.3991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4.230899999999999</v>
      </c>
      <c r="S114" s="21">
        <v>0.28569999999999995</v>
      </c>
      <c r="T114" s="21">
        <v>0</v>
      </c>
      <c r="U114" s="21">
        <v>0</v>
      </c>
      <c r="V114" s="22">
        <v>5.904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>SUM(C114:BJ114)</f>
        <v>192.45327452652262</v>
      </c>
    </row>
    <row r="115" spans="1:63" ht="15">
      <c r="A115" s="19"/>
      <c r="B115" s="7" t="s">
        <v>164</v>
      </c>
      <c r="C115" s="20">
        <v>0</v>
      </c>
      <c r="D115" s="21">
        <v>3.4499917394489663</v>
      </c>
      <c r="E115" s="21">
        <v>0</v>
      </c>
      <c r="F115" s="21">
        <v>0</v>
      </c>
      <c r="G115" s="22">
        <v>0</v>
      </c>
      <c r="H115" s="20">
        <v>6.533399999999999</v>
      </c>
      <c r="I115" s="21">
        <v>16.641849749609104</v>
      </c>
      <c r="J115" s="21">
        <v>0</v>
      </c>
      <c r="K115" s="21">
        <v>0</v>
      </c>
      <c r="L115" s="22">
        <v>10.229399999999998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4.1295</v>
      </c>
      <c r="S115" s="21">
        <v>0.0801</v>
      </c>
      <c r="T115" s="21">
        <v>0</v>
      </c>
      <c r="U115" s="21">
        <v>0</v>
      </c>
      <c r="V115" s="22">
        <v>2.0783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43.14254148905807</v>
      </c>
    </row>
    <row r="116" spans="1:63" ht="15">
      <c r="A116" s="19"/>
      <c r="B116" s="7" t="s">
        <v>165</v>
      </c>
      <c r="C116" s="20">
        <v>0</v>
      </c>
      <c r="D116" s="21">
        <v>0.6367924410964277</v>
      </c>
      <c r="E116" s="21">
        <v>0</v>
      </c>
      <c r="F116" s="21">
        <v>0</v>
      </c>
      <c r="G116" s="22">
        <v>0</v>
      </c>
      <c r="H116" s="20">
        <v>3.2663999999999995</v>
      </c>
      <c r="I116" s="21">
        <v>0.24484146765648512</v>
      </c>
      <c r="J116" s="21">
        <v>0</v>
      </c>
      <c r="K116" s="21">
        <v>0</v>
      </c>
      <c r="L116" s="22">
        <v>17.0641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2.4233</v>
      </c>
      <c r="S116" s="21">
        <v>0.043</v>
      </c>
      <c r="T116" s="21">
        <v>0</v>
      </c>
      <c r="U116" s="21">
        <v>0</v>
      </c>
      <c r="V116" s="22">
        <v>0.6833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24.36173390875291</v>
      </c>
    </row>
    <row r="117" spans="1:63" ht="15">
      <c r="A117" s="19"/>
      <c r="B117" s="7" t="s">
        <v>166</v>
      </c>
      <c r="C117" s="20">
        <v>0</v>
      </c>
      <c r="D117" s="21">
        <v>5.220617979109126</v>
      </c>
      <c r="E117" s="21">
        <v>0</v>
      </c>
      <c r="F117" s="21">
        <v>0</v>
      </c>
      <c r="G117" s="22">
        <v>0</v>
      </c>
      <c r="H117" s="20">
        <v>5.718</v>
      </c>
      <c r="I117" s="21">
        <v>17.52032998779727</v>
      </c>
      <c r="J117" s="21">
        <v>0</v>
      </c>
      <c r="K117" s="21">
        <v>0</v>
      </c>
      <c r="L117" s="22">
        <v>46.2279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3.0625</v>
      </c>
      <c r="S117" s="21">
        <v>0.0146</v>
      </c>
      <c r="T117" s="21">
        <v>0</v>
      </c>
      <c r="U117" s="21">
        <v>0</v>
      </c>
      <c r="V117" s="22">
        <v>5.1359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t="shared" si="22"/>
        <v>82.89984796690639</v>
      </c>
    </row>
    <row r="118" spans="1:63" ht="15">
      <c r="A118" s="19"/>
      <c r="B118" s="7" t="s">
        <v>180</v>
      </c>
      <c r="C118" s="20">
        <v>0</v>
      </c>
      <c r="D118" s="21">
        <v>0.7847794903648121</v>
      </c>
      <c r="E118" s="21">
        <v>0</v>
      </c>
      <c r="F118" s="21">
        <v>0</v>
      </c>
      <c r="G118" s="22">
        <v>0</v>
      </c>
      <c r="H118" s="20">
        <v>5.3702000000000005</v>
      </c>
      <c r="I118" s="21">
        <v>1284.8028594277819</v>
      </c>
      <c r="J118" s="21">
        <v>0</v>
      </c>
      <c r="K118" s="21">
        <v>0</v>
      </c>
      <c r="L118" s="22">
        <v>43.1083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3.0946999999999996</v>
      </c>
      <c r="S118" s="21">
        <v>0.9425</v>
      </c>
      <c r="T118" s="21">
        <v>0</v>
      </c>
      <c r="U118" s="21">
        <v>0</v>
      </c>
      <c r="V118" s="22">
        <v>17.413999999999998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2"/>
        <v>1355.517338918147</v>
      </c>
    </row>
    <row r="119" spans="1:63" ht="15">
      <c r="A119" s="19"/>
      <c r="B119" s="7" t="s">
        <v>167</v>
      </c>
      <c r="C119" s="20">
        <v>0</v>
      </c>
      <c r="D119" s="21">
        <v>79.67438394775773</v>
      </c>
      <c r="E119" s="21">
        <v>0</v>
      </c>
      <c r="F119" s="21">
        <v>0</v>
      </c>
      <c r="G119" s="22">
        <v>0</v>
      </c>
      <c r="H119" s="20">
        <v>159.18139999999997</v>
      </c>
      <c r="I119" s="21">
        <v>4702.469192597889</v>
      </c>
      <c r="J119" s="21">
        <v>37.456</v>
      </c>
      <c r="K119" s="21">
        <v>0</v>
      </c>
      <c r="L119" s="22">
        <v>847.1705999999999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111.30160000000004</v>
      </c>
      <c r="S119" s="21">
        <v>34.051399999999994</v>
      </c>
      <c r="T119" s="21">
        <v>0</v>
      </c>
      <c r="U119" s="21">
        <v>0</v>
      </c>
      <c r="V119" s="22">
        <v>172.35779999999997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>SUM(C119:BJ119)</f>
        <v>6143.662376545647</v>
      </c>
    </row>
    <row r="120" spans="1:63" ht="15">
      <c r="A120" s="19"/>
      <c r="B120" s="7" t="s">
        <v>49</v>
      </c>
      <c r="C120" s="20">
        <v>0</v>
      </c>
      <c r="D120" s="21">
        <v>0.91363409502517</v>
      </c>
      <c r="E120" s="21">
        <v>0</v>
      </c>
      <c r="F120" s="21">
        <v>0</v>
      </c>
      <c r="G120" s="22">
        <v>0</v>
      </c>
      <c r="H120" s="20">
        <v>336.2946</v>
      </c>
      <c r="I120" s="21">
        <v>19040.7632923357</v>
      </c>
      <c r="J120" s="21">
        <v>0</v>
      </c>
      <c r="K120" s="21">
        <v>0</v>
      </c>
      <c r="L120" s="22">
        <v>1542.7703000000001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147.72620000000003</v>
      </c>
      <c r="S120" s="21">
        <v>163.30790000000005</v>
      </c>
      <c r="T120" s="21">
        <v>0</v>
      </c>
      <c r="U120" s="21">
        <v>0</v>
      </c>
      <c r="V120" s="22">
        <v>327.6198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>SUM(C120:BJ120)</f>
        <v>21559.39572643073</v>
      </c>
    </row>
    <row r="121" spans="1:63" ht="15">
      <c r="A121" s="19"/>
      <c r="B121" s="7" t="s">
        <v>149</v>
      </c>
      <c r="C121" s="20">
        <v>0</v>
      </c>
      <c r="D121" s="21">
        <v>0.7655275524781266</v>
      </c>
      <c r="E121" s="21">
        <v>0</v>
      </c>
      <c r="F121" s="21">
        <v>0</v>
      </c>
      <c r="G121" s="22">
        <v>0</v>
      </c>
      <c r="H121" s="20">
        <v>13.179699999999997</v>
      </c>
      <c r="I121" s="21">
        <v>105.79787468766375</v>
      </c>
      <c r="J121" s="21">
        <v>0</v>
      </c>
      <c r="K121" s="21">
        <v>0</v>
      </c>
      <c r="L121" s="22">
        <v>47.554700000000004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8.575399999999998</v>
      </c>
      <c r="S121" s="21">
        <v>1.2084000000000004</v>
      </c>
      <c r="T121" s="21">
        <v>0</v>
      </c>
      <c r="U121" s="21">
        <v>0</v>
      </c>
      <c r="V121" s="22">
        <v>12.5691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189.65070224014187</v>
      </c>
    </row>
    <row r="122" spans="1:63" ht="15">
      <c r="A122" s="19"/>
      <c r="B122" s="7" t="s">
        <v>168</v>
      </c>
      <c r="C122" s="20">
        <v>0</v>
      </c>
      <c r="D122" s="21">
        <v>1.5013687711984915</v>
      </c>
      <c r="E122" s="21">
        <v>0</v>
      </c>
      <c r="F122" s="21">
        <v>0</v>
      </c>
      <c r="G122" s="22">
        <v>0</v>
      </c>
      <c r="H122" s="20">
        <v>11.165900000000002</v>
      </c>
      <c r="I122" s="21">
        <v>0.14348423037827757</v>
      </c>
      <c r="J122" s="21">
        <v>0</v>
      </c>
      <c r="K122" s="21">
        <v>0</v>
      </c>
      <c r="L122" s="22">
        <v>18.089000000000002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5.3444</v>
      </c>
      <c r="S122" s="21">
        <v>0.0903</v>
      </c>
      <c r="T122" s="21">
        <v>0</v>
      </c>
      <c r="U122" s="21">
        <v>0</v>
      </c>
      <c r="V122" s="22">
        <v>4.483499999999999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40.817953001576775</v>
      </c>
    </row>
    <row r="123" spans="1:63" ht="15">
      <c r="A123" s="19"/>
      <c r="B123" s="7" t="s">
        <v>169</v>
      </c>
      <c r="C123" s="20">
        <v>0</v>
      </c>
      <c r="D123" s="21">
        <v>5.048424145600906</v>
      </c>
      <c r="E123" s="21">
        <v>0</v>
      </c>
      <c r="F123" s="21">
        <v>0</v>
      </c>
      <c r="G123" s="22">
        <v>0</v>
      </c>
      <c r="H123" s="20">
        <v>241.2821</v>
      </c>
      <c r="I123" s="21">
        <v>1868.8148928639987</v>
      </c>
      <c r="J123" s="21">
        <v>0</v>
      </c>
      <c r="K123" s="21">
        <v>0</v>
      </c>
      <c r="L123" s="22">
        <v>838.4167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162.1109</v>
      </c>
      <c r="S123" s="21">
        <v>24.187300000000004</v>
      </c>
      <c r="T123" s="21">
        <v>0</v>
      </c>
      <c r="U123" s="21">
        <v>0</v>
      </c>
      <c r="V123" s="22">
        <v>152.86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t="shared" si="22"/>
        <v>3292.7203170095995</v>
      </c>
    </row>
    <row r="124" spans="1:63" ht="15">
      <c r="A124" s="19"/>
      <c r="B124" s="7" t="s">
        <v>170</v>
      </c>
      <c r="C124" s="20">
        <v>0</v>
      </c>
      <c r="D124" s="21">
        <v>0.6172598978292108</v>
      </c>
      <c r="E124" s="21">
        <v>0</v>
      </c>
      <c r="F124" s="21">
        <v>0</v>
      </c>
      <c r="G124" s="22">
        <v>0</v>
      </c>
      <c r="H124" s="20">
        <v>272.6588</v>
      </c>
      <c r="I124" s="21">
        <v>1633.5089678950762</v>
      </c>
      <c r="J124" s="21">
        <v>0.0003</v>
      </c>
      <c r="K124" s="21">
        <v>0</v>
      </c>
      <c r="L124" s="22">
        <v>5062.4207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173.3723</v>
      </c>
      <c r="S124" s="21">
        <v>177.4769</v>
      </c>
      <c r="T124" s="21">
        <v>0</v>
      </c>
      <c r="U124" s="21">
        <v>0</v>
      </c>
      <c r="V124" s="22">
        <v>1366.9606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2"/>
        <v>8687.015827792904</v>
      </c>
    </row>
    <row r="125" spans="1:63" ht="15">
      <c r="A125" s="19"/>
      <c r="B125" s="7" t="s">
        <v>171</v>
      </c>
      <c r="C125" s="20">
        <v>0</v>
      </c>
      <c r="D125" s="21">
        <v>4.059537944961829</v>
      </c>
      <c r="E125" s="21">
        <v>0</v>
      </c>
      <c r="F125" s="21">
        <v>0</v>
      </c>
      <c r="G125" s="22">
        <v>0</v>
      </c>
      <c r="H125" s="20">
        <v>797.1554999999998</v>
      </c>
      <c r="I125" s="21">
        <v>5432.784010179167</v>
      </c>
      <c r="J125" s="21">
        <v>192.5369</v>
      </c>
      <c r="K125" s="21">
        <v>0</v>
      </c>
      <c r="L125" s="22">
        <v>4769.9048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639.3636</v>
      </c>
      <c r="S125" s="21">
        <v>327.4173</v>
      </c>
      <c r="T125" s="21">
        <v>0</v>
      </c>
      <c r="U125" s="21">
        <v>0</v>
      </c>
      <c r="V125" s="22">
        <v>1035.9314999999997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2"/>
        <v>13199.153148124129</v>
      </c>
    </row>
    <row r="126" spans="1:63" ht="15">
      <c r="A126" s="19"/>
      <c r="B126" s="7" t="s">
        <v>172</v>
      </c>
      <c r="C126" s="20">
        <v>0</v>
      </c>
      <c r="D126" s="21">
        <v>0.7442357465425431</v>
      </c>
      <c r="E126" s="21">
        <v>0</v>
      </c>
      <c r="F126" s="21">
        <v>0</v>
      </c>
      <c r="G126" s="22">
        <v>0</v>
      </c>
      <c r="H126" s="20">
        <v>50.86</v>
      </c>
      <c r="I126" s="21">
        <v>847.4687717509221</v>
      </c>
      <c r="J126" s="21">
        <v>4.5144</v>
      </c>
      <c r="K126" s="21">
        <v>0</v>
      </c>
      <c r="L126" s="22">
        <v>314.7871999999999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34.127</v>
      </c>
      <c r="S126" s="21">
        <v>5.185199999999999</v>
      </c>
      <c r="T126" s="21">
        <v>0</v>
      </c>
      <c r="U126" s="21">
        <v>0</v>
      </c>
      <c r="V126" s="22">
        <v>38.1538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2"/>
        <v>1295.8406074974646</v>
      </c>
    </row>
    <row r="127" spans="1:63" ht="15">
      <c r="A127" s="19"/>
      <c r="B127" s="7" t="s">
        <v>136</v>
      </c>
      <c r="C127" s="20">
        <v>0</v>
      </c>
      <c r="D127" s="21">
        <v>17.409477839766822</v>
      </c>
      <c r="E127" s="21">
        <v>0</v>
      </c>
      <c r="F127" s="21">
        <v>0</v>
      </c>
      <c r="G127" s="22">
        <v>0</v>
      </c>
      <c r="H127" s="20">
        <v>45.4987</v>
      </c>
      <c r="I127" s="21">
        <v>156.85201941862175</v>
      </c>
      <c r="J127" s="21">
        <v>0</v>
      </c>
      <c r="K127" s="21">
        <v>0</v>
      </c>
      <c r="L127" s="22">
        <v>623.3159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26.169600000000003</v>
      </c>
      <c r="S127" s="21">
        <v>2.6467</v>
      </c>
      <c r="T127" s="21">
        <v>0</v>
      </c>
      <c r="U127" s="21">
        <v>0</v>
      </c>
      <c r="V127" s="22">
        <v>51.6027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2"/>
        <v>923.4950972583887</v>
      </c>
    </row>
    <row r="128" spans="1:63" ht="15">
      <c r="A128" s="19"/>
      <c r="B128" s="7" t="s">
        <v>173</v>
      </c>
      <c r="C128" s="20">
        <v>0</v>
      </c>
      <c r="D128" s="21">
        <v>0.4748441226451611</v>
      </c>
      <c r="E128" s="21">
        <v>0</v>
      </c>
      <c r="F128" s="21">
        <v>0</v>
      </c>
      <c r="G128" s="22">
        <v>0</v>
      </c>
      <c r="H128" s="20">
        <v>2.6227</v>
      </c>
      <c r="I128" s="21">
        <v>1.1827981407935422</v>
      </c>
      <c r="J128" s="21">
        <v>0</v>
      </c>
      <c r="K128" s="21">
        <v>0</v>
      </c>
      <c r="L128" s="22">
        <v>9.4846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2.1765000000000003</v>
      </c>
      <c r="S128" s="21">
        <v>0.0021</v>
      </c>
      <c r="T128" s="21">
        <v>0</v>
      </c>
      <c r="U128" s="21">
        <v>0</v>
      </c>
      <c r="V128" s="22">
        <v>1.5947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2"/>
        <v>17.538242263438704</v>
      </c>
    </row>
    <row r="129" spans="1:63" ht="15">
      <c r="A129" s="19"/>
      <c r="B129" s="7" t="s">
        <v>174</v>
      </c>
      <c r="C129" s="20">
        <v>0</v>
      </c>
      <c r="D129" s="21">
        <v>2.5681966102325804</v>
      </c>
      <c r="E129" s="21">
        <v>0</v>
      </c>
      <c r="F129" s="21">
        <v>0</v>
      </c>
      <c r="G129" s="22">
        <v>0</v>
      </c>
      <c r="H129" s="20">
        <v>0.8089</v>
      </c>
      <c r="I129" s="21">
        <v>18.86497152466387</v>
      </c>
      <c r="J129" s="21">
        <v>0</v>
      </c>
      <c r="K129" s="21">
        <v>0</v>
      </c>
      <c r="L129" s="22">
        <v>0.9176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0.4928999999999999</v>
      </c>
      <c r="S129" s="21">
        <v>0.0066</v>
      </c>
      <c r="T129" s="21">
        <v>0</v>
      </c>
      <c r="U129" s="21">
        <v>0</v>
      </c>
      <c r="V129" s="22">
        <v>0.4466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2"/>
        <v>24.105768134896447</v>
      </c>
    </row>
    <row r="130" spans="1:63" ht="15">
      <c r="A130" s="19"/>
      <c r="B130" s="7" t="s">
        <v>138</v>
      </c>
      <c r="C130" s="20">
        <v>0</v>
      </c>
      <c r="D130" s="21">
        <v>9.167777147849863</v>
      </c>
      <c r="E130" s="21">
        <v>0</v>
      </c>
      <c r="F130" s="21">
        <v>0</v>
      </c>
      <c r="G130" s="22">
        <v>0</v>
      </c>
      <c r="H130" s="20">
        <v>230.5435</v>
      </c>
      <c r="I130" s="21">
        <v>491.89587040113764</v>
      </c>
      <c r="J130" s="21">
        <v>5.579</v>
      </c>
      <c r="K130" s="21">
        <v>0</v>
      </c>
      <c r="L130" s="22">
        <v>402.8779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221.34720000000002</v>
      </c>
      <c r="S130" s="21">
        <v>7.2467</v>
      </c>
      <c r="T130" s="21">
        <v>0</v>
      </c>
      <c r="U130" s="21">
        <v>0</v>
      </c>
      <c r="V130" s="22">
        <v>172.31520000000003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2"/>
        <v>1540.9731475489873</v>
      </c>
    </row>
    <row r="131" spans="1:63" ht="15">
      <c r="A131" s="19"/>
      <c r="B131" s="7" t="s">
        <v>175</v>
      </c>
      <c r="C131" s="20">
        <v>0</v>
      </c>
      <c r="D131" s="21">
        <v>0.5610287438850965</v>
      </c>
      <c r="E131" s="21">
        <v>0</v>
      </c>
      <c r="F131" s="21">
        <v>0</v>
      </c>
      <c r="G131" s="22">
        <v>0</v>
      </c>
      <c r="H131" s="20">
        <v>1.1306999999999998</v>
      </c>
      <c r="I131" s="21">
        <v>1713.3670525055088</v>
      </c>
      <c r="J131" s="21">
        <v>0.5619</v>
      </c>
      <c r="K131" s="21">
        <v>0</v>
      </c>
      <c r="L131" s="22">
        <v>85.3492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0.31839999999999996</v>
      </c>
      <c r="S131" s="21">
        <v>0.0562</v>
      </c>
      <c r="T131" s="21">
        <v>0</v>
      </c>
      <c r="U131" s="21">
        <v>0</v>
      </c>
      <c r="V131" s="22">
        <v>4.5714999999999995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2"/>
        <v>1805.915981249394</v>
      </c>
    </row>
    <row r="132" spans="1:63" ht="15">
      <c r="A132" s="19"/>
      <c r="B132" s="7" t="s">
        <v>176</v>
      </c>
      <c r="C132" s="20">
        <v>0</v>
      </c>
      <c r="D132" s="21">
        <v>164.78332015209577</v>
      </c>
      <c r="E132" s="21">
        <v>0</v>
      </c>
      <c r="F132" s="21">
        <v>0</v>
      </c>
      <c r="G132" s="22">
        <v>0</v>
      </c>
      <c r="H132" s="20">
        <v>0.6814</v>
      </c>
      <c r="I132" s="21">
        <v>6657.2401036618385</v>
      </c>
      <c r="J132" s="21">
        <v>159.9903</v>
      </c>
      <c r="K132" s="21">
        <v>0</v>
      </c>
      <c r="L132" s="22">
        <v>292.3551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0.32330000000000003</v>
      </c>
      <c r="S132" s="21">
        <v>127.9897</v>
      </c>
      <c r="T132" s="21">
        <v>0</v>
      </c>
      <c r="U132" s="21">
        <v>0</v>
      </c>
      <c r="V132" s="22">
        <v>45.129999999999995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2"/>
        <v>7448.4932238139345</v>
      </c>
    </row>
    <row r="133" spans="1:63" ht="15">
      <c r="A133" s="19"/>
      <c r="B133" s="7" t="s">
        <v>177</v>
      </c>
      <c r="C133" s="20">
        <v>0</v>
      </c>
      <c r="D133" s="21">
        <v>0.5947023849880299</v>
      </c>
      <c r="E133" s="21">
        <v>0</v>
      </c>
      <c r="F133" s="21">
        <v>0</v>
      </c>
      <c r="G133" s="22">
        <v>0</v>
      </c>
      <c r="H133" s="20">
        <v>15.672999999999998</v>
      </c>
      <c r="I133" s="21">
        <v>51.97478356508296</v>
      </c>
      <c r="J133" s="21">
        <v>0</v>
      </c>
      <c r="K133" s="21">
        <v>0</v>
      </c>
      <c r="L133" s="22">
        <v>37.19170000000001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12.645</v>
      </c>
      <c r="S133" s="21">
        <v>0.1508</v>
      </c>
      <c r="T133" s="21">
        <v>0</v>
      </c>
      <c r="U133" s="21">
        <v>0</v>
      </c>
      <c r="V133" s="22">
        <v>14.0594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2"/>
        <v>132.289385950071</v>
      </c>
    </row>
    <row r="134" spans="1:63" ht="15">
      <c r="A134" s="19"/>
      <c r="B134" s="7" t="s">
        <v>150</v>
      </c>
      <c r="C134" s="20">
        <v>0</v>
      </c>
      <c r="D134" s="21">
        <v>3.735047344410786</v>
      </c>
      <c r="E134" s="21">
        <v>0</v>
      </c>
      <c r="F134" s="21">
        <v>0</v>
      </c>
      <c r="G134" s="22">
        <v>0</v>
      </c>
      <c r="H134" s="20">
        <v>44.6706</v>
      </c>
      <c r="I134" s="21">
        <v>27.499105871643415</v>
      </c>
      <c r="J134" s="21">
        <v>0</v>
      </c>
      <c r="K134" s="21">
        <v>0</v>
      </c>
      <c r="L134" s="22">
        <v>120.6885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36.6316</v>
      </c>
      <c r="S134" s="21">
        <v>3.5293</v>
      </c>
      <c r="T134" s="21">
        <v>0</v>
      </c>
      <c r="U134" s="21">
        <v>0</v>
      </c>
      <c r="V134" s="22">
        <v>28.0034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2"/>
        <v>264.75755321605425</v>
      </c>
    </row>
    <row r="135" spans="1:63" ht="15">
      <c r="A135" s="19"/>
      <c r="B135" s="7" t="s">
        <v>155</v>
      </c>
      <c r="C135" s="20">
        <v>0</v>
      </c>
      <c r="D135" s="21">
        <v>0.6474396062513016</v>
      </c>
      <c r="E135" s="21">
        <v>0</v>
      </c>
      <c r="F135" s="21">
        <v>0</v>
      </c>
      <c r="G135" s="22">
        <v>0</v>
      </c>
      <c r="H135" s="20">
        <v>16.2597</v>
      </c>
      <c r="I135" s="21">
        <v>2.717020470482249</v>
      </c>
      <c r="J135" s="21">
        <v>0</v>
      </c>
      <c r="K135" s="21">
        <v>0</v>
      </c>
      <c r="L135" s="22">
        <v>23.7495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11.532900000000003</v>
      </c>
      <c r="S135" s="21">
        <v>0.5421</v>
      </c>
      <c r="T135" s="21">
        <v>0</v>
      </c>
      <c r="U135" s="21">
        <v>0</v>
      </c>
      <c r="V135" s="22">
        <v>5.7644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2"/>
        <v>61.213060076733555</v>
      </c>
    </row>
    <row r="136" spans="1:63" ht="15">
      <c r="A136" s="19"/>
      <c r="B136" s="7" t="s">
        <v>157</v>
      </c>
      <c r="C136" s="20">
        <v>0</v>
      </c>
      <c r="D136" s="21">
        <v>0.5945539704924536</v>
      </c>
      <c r="E136" s="21">
        <v>0</v>
      </c>
      <c r="F136" s="21">
        <v>0</v>
      </c>
      <c r="G136" s="22">
        <v>0</v>
      </c>
      <c r="H136" s="20">
        <v>54.0876</v>
      </c>
      <c r="I136" s="21">
        <v>364.90117189354004</v>
      </c>
      <c r="J136" s="21">
        <v>0</v>
      </c>
      <c r="K136" s="21">
        <v>0</v>
      </c>
      <c r="L136" s="22">
        <v>260.64050000000003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33.245000000000005</v>
      </c>
      <c r="S136" s="21">
        <v>4.4531</v>
      </c>
      <c r="T136" s="21">
        <v>0</v>
      </c>
      <c r="U136" s="21">
        <v>0</v>
      </c>
      <c r="V136" s="22">
        <v>51.01640000000001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2"/>
        <v>768.9383258640324</v>
      </c>
    </row>
    <row r="137" spans="1:63" s="28" customFormat="1" ht="15">
      <c r="A137" s="19"/>
      <c r="B137" s="8" t="s">
        <v>12</v>
      </c>
      <c r="C137" s="24">
        <f aca="true" t="shared" si="23" ref="C137:AH137">SUM(C113:C136)</f>
        <v>0</v>
      </c>
      <c r="D137" s="25">
        <f t="shared" si="23"/>
        <v>322.8014105078703</v>
      </c>
      <c r="E137" s="25">
        <f t="shared" si="23"/>
        <v>0</v>
      </c>
      <c r="F137" s="25">
        <f t="shared" si="23"/>
        <v>0</v>
      </c>
      <c r="G137" s="26">
        <f t="shared" si="23"/>
        <v>0</v>
      </c>
      <c r="H137" s="24">
        <f t="shared" si="23"/>
        <v>2324.0075999999995</v>
      </c>
      <c r="I137" s="25">
        <f t="shared" si="23"/>
        <v>45100.80909162876</v>
      </c>
      <c r="J137" s="25">
        <f t="shared" si="23"/>
        <v>400.6388</v>
      </c>
      <c r="K137" s="25">
        <f t="shared" si="23"/>
        <v>0</v>
      </c>
      <c r="L137" s="26">
        <f t="shared" si="23"/>
        <v>15428.8479</v>
      </c>
      <c r="M137" s="24">
        <f t="shared" si="23"/>
        <v>0</v>
      </c>
      <c r="N137" s="25">
        <f t="shared" si="23"/>
        <v>0</v>
      </c>
      <c r="O137" s="25">
        <f t="shared" si="23"/>
        <v>0</v>
      </c>
      <c r="P137" s="25">
        <f t="shared" si="23"/>
        <v>0</v>
      </c>
      <c r="Q137" s="26">
        <f t="shared" si="23"/>
        <v>0</v>
      </c>
      <c r="R137" s="24">
        <f t="shared" si="23"/>
        <v>1646.0825999999997</v>
      </c>
      <c r="S137" s="25">
        <f t="shared" si="23"/>
        <v>912.4987000000001</v>
      </c>
      <c r="T137" s="25">
        <f t="shared" si="23"/>
        <v>0</v>
      </c>
      <c r="U137" s="25">
        <f t="shared" si="23"/>
        <v>0</v>
      </c>
      <c r="V137" s="26">
        <f t="shared" si="23"/>
        <v>3517.8501000000006</v>
      </c>
      <c r="W137" s="24">
        <f t="shared" si="23"/>
        <v>0</v>
      </c>
      <c r="X137" s="25">
        <f t="shared" si="23"/>
        <v>0</v>
      </c>
      <c r="Y137" s="25">
        <f t="shared" si="23"/>
        <v>0</v>
      </c>
      <c r="Z137" s="25">
        <f t="shared" si="23"/>
        <v>0</v>
      </c>
      <c r="AA137" s="26">
        <f t="shared" si="23"/>
        <v>0</v>
      </c>
      <c r="AB137" s="24">
        <f t="shared" si="23"/>
        <v>0</v>
      </c>
      <c r="AC137" s="25">
        <f t="shared" si="23"/>
        <v>0</v>
      </c>
      <c r="AD137" s="25">
        <f t="shared" si="23"/>
        <v>0</v>
      </c>
      <c r="AE137" s="25">
        <f t="shared" si="23"/>
        <v>0</v>
      </c>
      <c r="AF137" s="26">
        <f t="shared" si="23"/>
        <v>0</v>
      </c>
      <c r="AG137" s="24">
        <f t="shared" si="23"/>
        <v>0</v>
      </c>
      <c r="AH137" s="25">
        <f t="shared" si="23"/>
        <v>0</v>
      </c>
      <c r="AI137" s="25">
        <f aca="true" t="shared" si="24" ref="AI137:BK137">SUM(AI113:AI136)</f>
        <v>0</v>
      </c>
      <c r="AJ137" s="25">
        <f t="shared" si="24"/>
        <v>0</v>
      </c>
      <c r="AK137" s="26">
        <f t="shared" si="24"/>
        <v>0</v>
      </c>
      <c r="AL137" s="24">
        <f t="shared" si="24"/>
        <v>0</v>
      </c>
      <c r="AM137" s="25">
        <f t="shared" si="24"/>
        <v>0</v>
      </c>
      <c r="AN137" s="25">
        <f t="shared" si="24"/>
        <v>0</v>
      </c>
      <c r="AO137" s="25">
        <f t="shared" si="24"/>
        <v>0</v>
      </c>
      <c r="AP137" s="26">
        <f t="shared" si="24"/>
        <v>0</v>
      </c>
      <c r="AQ137" s="24">
        <f t="shared" si="24"/>
        <v>0</v>
      </c>
      <c r="AR137" s="25">
        <f t="shared" si="24"/>
        <v>0</v>
      </c>
      <c r="AS137" s="25">
        <f t="shared" si="24"/>
        <v>0</v>
      </c>
      <c r="AT137" s="25">
        <f t="shared" si="24"/>
        <v>0</v>
      </c>
      <c r="AU137" s="26">
        <f t="shared" si="24"/>
        <v>0</v>
      </c>
      <c r="AV137" s="24">
        <f t="shared" si="24"/>
        <v>0</v>
      </c>
      <c r="AW137" s="25">
        <f t="shared" si="24"/>
        <v>0</v>
      </c>
      <c r="AX137" s="25">
        <f t="shared" si="24"/>
        <v>0</v>
      </c>
      <c r="AY137" s="25">
        <f t="shared" si="24"/>
        <v>0</v>
      </c>
      <c r="AZ137" s="26">
        <f t="shared" si="24"/>
        <v>0</v>
      </c>
      <c r="BA137" s="24">
        <f t="shared" si="24"/>
        <v>0</v>
      </c>
      <c r="BB137" s="25">
        <f t="shared" si="24"/>
        <v>0</v>
      </c>
      <c r="BC137" s="25">
        <f t="shared" si="24"/>
        <v>0</v>
      </c>
      <c r="BD137" s="25">
        <f t="shared" si="24"/>
        <v>0</v>
      </c>
      <c r="BE137" s="26">
        <f t="shared" si="24"/>
        <v>0</v>
      </c>
      <c r="BF137" s="24">
        <f t="shared" si="24"/>
        <v>0</v>
      </c>
      <c r="BG137" s="25">
        <f t="shared" si="24"/>
        <v>0</v>
      </c>
      <c r="BH137" s="25">
        <f t="shared" si="24"/>
        <v>0</v>
      </c>
      <c r="BI137" s="25">
        <f t="shared" si="24"/>
        <v>0</v>
      </c>
      <c r="BJ137" s="26">
        <f t="shared" si="24"/>
        <v>0</v>
      </c>
      <c r="BK137" s="26">
        <f t="shared" si="24"/>
        <v>69653.53620213662</v>
      </c>
    </row>
    <row r="138" spans="1:64" s="28" customFormat="1" ht="15">
      <c r="A138" s="19"/>
      <c r="B138" s="9" t="s">
        <v>23</v>
      </c>
      <c r="C138" s="24">
        <f aca="true" t="shared" si="25" ref="C138:AH138">C137+C111</f>
        <v>0</v>
      </c>
      <c r="D138" s="25">
        <f t="shared" si="25"/>
        <v>323.8915030771693</v>
      </c>
      <c r="E138" s="25">
        <f t="shared" si="25"/>
        <v>0</v>
      </c>
      <c r="F138" s="25">
        <f t="shared" si="25"/>
        <v>0</v>
      </c>
      <c r="G138" s="26">
        <f t="shared" si="25"/>
        <v>0</v>
      </c>
      <c r="H138" s="24">
        <f t="shared" si="25"/>
        <v>3003.9857999999995</v>
      </c>
      <c r="I138" s="25">
        <f t="shared" si="25"/>
        <v>47944.76215545012</v>
      </c>
      <c r="J138" s="25">
        <f t="shared" si="25"/>
        <v>400.6425</v>
      </c>
      <c r="K138" s="25">
        <f t="shared" si="25"/>
        <v>0</v>
      </c>
      <c r="L138" s="26">
        <f t="shared" si="25"/>
        <v>18551.4376</v>
      </c>
      <c r="M138" s="24">
        <f t="shared" si="25"/>
        <v>0</v>
      </c>
      <c r="N138" s="25">
        <f t="shared" si="25"/>
        <v>0</v>
      </c>
      <c r="O138" s="25">
        <f t="shared" si="25"/>
        <v>0</v>
      </c>
      <c r="P138" s="25">
        <f t="shared" si="25"/>
        <v>0</v>
      </c>
      <c r="Q138" s="26">
        <f t="shared" si="25"/>
        <v>0</v>
      </c>
      <c r="R138" s="24">
        <f t="shared" si="25"/>
        <v>2066.3134999999997</v>
      </c>
      <c r="S138" s="25">
        <f t="shared" si="25"/>
        <v>1024.2818000000002</v>
      </c>
      <c r="T138" s="25">
        <f t="shared" si="25"/>
        <v>0.0066</v>
      </c>
      <c r="U138" s="25">
        <f t="shared" si="25"/>
        <v>0</v>
      </c>
      <c r="V138" s="26">
        <f t="shared" si="25"/>
        <v>4117.1201</v>
      </c>
      <c r="W138" s="24">
        <f t="shared" si="25"/>
        <v>0</v>
      </c>
      <c r="X138" s="25">
        <f t="shared" si="25"/>
        <v>0</v>
      </c>
      <c r="Y138" s="25">
        <f t="shared" si="25"/>
        <v>0</v>
      </c>
      <c r="Z138" s="25">
        <f t="shared" si="25"/>
        <v>0</v>
      </c>
      <c r="AA138" s="26">
        <f t="shared" si="25"/>
        <v>0</v>
      </c>
      <c r="AB138" s="24">
        <f t="shared" si="25"/>
        <v>0</v>
      </c>
      <c r="AC138" s="25">
        <f t="shared" si="25"/>
        <v>0</v>
      </c>
      <c r="AD138" s="25">
        <f t="shared" si="25"/>
        <v>0</v>
      </c>
      <c r="AE138" s="25">
        <f t="shared" si="25"/>
        <v>0</v>
      </c>
      <c r="AF138" s="26">
        <f t="shared" si="25"/>
        <v>0</v>
      </c>
      <c r="AG138" s="24">
        <f t="shared" si="25"/>
        <v>0</v>
      </c>
      <c r="AH138" s="25">
        <f t="shared" si="25"/>
        <v>0</v>
      </c>
      <c r="AI138" s="25">
        <f aca="true" t="shared" si="26" ref="AI138:BK138">AI137+AI111</f>
        <v>0</v>
      </c>
      <c r="AJ138" s="25">
        <f t="shared" si="26"/>
        <v>0</v>
      </c>
      <c r="AK138" s="26">
        <f t="shared" si="26"/>
        <v>0</v>
      </c>
      <c r="AL138" s="24">
        <f t="shared" si="26"/>
        <v>0</v>
      </c>
      <c r="AM138" s="25">
        <f t="shared" si="26"/>
        <v>0</v>
      </c>
      <c r="AN138" s="25">
        <f t="shared" si="26"/>
        <v>0</v>
      </c>
      <c r="AO138" s="25">
        <f t="shared" si="26"/>
        <v>0</v>
      </c>
      <c r="AP138" s="26">
        <f t="shared" si="26"/>
        <v>0</v>
      </c>
      <c r="AQ138" s="24">
        <f t="shared" si="26"/>
        <v>0</v>
      </c>
      <c r="AR138" s="25">
        <f t="shared" si="26"/>
        <v>0</v>
      </c>
      <c r="AS138" s="25">
        <f t="shared" si="26"/>
        <v>0</v>
      </c>
      <c r="AT138" s="25">
        <f t="shared" si="26"/>
        <v>0</v>
      </c>
      <c r="AU138" s="26">
        <f t="shared" si="26"/>
        <v>0</v>
      </c>
      <c r="AV138" s="24">
        <f t="shared" si="26"/>
        <v>0</v>
      </c>
      <c r="AW138" s="25">
        <f t="shared" si="26"/>
        <v>0</v>
      </c>
      <c r="AX138" s="25">
        <f t="shared" si="26"/>
        <v>0</v>
      </c>
      <c r="AY138" s="25">
        <f t="shared" si="26"/>
        <v>0</v>
      </c>
      <c r="AZ138" s="26">
        <f t="shared" si="26"/>
        <v>0</v>
      </c>
      <c r="BA138" s="24">
        <f t="shared" si="26"/>
        <v>0</v>
      </c>
      <c r="BB138" s="25">
        <f t="shared" si="26"/>
        <v>0</v>
      </c>
      <c r="BC138" s="25">
        <f t="shared" si="26"/>
        <v>0</v>
      </c>
      <c r="BD138" s="25">
        <f t="shared" si="26"/>
        <v>0</v>
      </c>
      <c r="BE138" s="26">
        <f t="shared" si="26"/>
        <v>0</v>
      </c>
      <c r="BF138" s="24">
        <f t="shared" si="26"/>
        <v>0</v>
      </c>
      <c r="BG138" s="25">
        <f t="shared" si="26"/>
        <v>0</v>
      </c>
      <c r="BH138" s="25">
        <f t="shared" si="26"/>
        <v>0</v>
      </c>
      <c r="BI138" s="25">
        <f t="shared" si="26"/>
        <v>0</v>
      </c>
      <c r="BJ138" s="26">
        <f t="shared" si="26"/>
        <v>0</v>
      </c>
      <c r="BK138" s="26">
        <f t="shared" si="26"/>
        <v>77432.44155852727</v>
      </c>
      <c r="BL138" s="37"/>
    </row>
    <row r="139" spans="1:63" ht="15">
      <c r="A139" s="19"/>
      <c r="B139" s="9"/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2"/>
    </row>
    <row r="140" spans="1:63" ht="15">
      <c r="A140" s="19" t="s">
        <v>42</v>
      </c>
      <c r="B140" s="10" t="s">
        <v>43</v>
      </c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5">
      <c r="A141" s="19" t="s">
        <v>7</v>
      </c>
      <c r="B141" s="13" t="s">
        <v>44</v>
      </c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5">
      <c r="A142" s="34"/>
      <c r="B142" s="7" t="s">
        <v>33</v>
      </c>
      <c r="C142" s="20">
        <v>0</v>
      </c>
      <c r="D142" s="21">
        <v>0</v>
      </c>
      <c r="E142" s="21">
        <v>0</v>
      </c>
      <c r="F142" s="21">
        <v>0</v>
      </c>
      <c r="G142" s="22">
        <v>0</v>
      </c>
      <c r="H142" s="20">
        <v>0</v>
      </c>
      <c r="I142" s="21">
        <v>0</v>
      </c>
      <c r="J142" s="21">
        <v>0</v>
      </c>
      <c r="K142" s="21">
        <v>0</v>
      </c>
      <c r="L142" s="22">
        <v>0</v>
      </c>
      <c r="M142" s="20">
        <v>0</v>
      </c>
      <c r="N142" s="21">
        <v>0</v>
      </c>
      <c r="O142" s="21">
        <v>0</v>
      </c>
      <c r="P142" s="21">
        <v>0</v>
      </c>
      <c r="Q142" s="22">
        <v>0</v>
      </c>
      <c r="R142" s="20">
        <v>0</v>
      </c>
      <c r="S142" s="21">
        <v>0</v>
      </c>
      <c r="T142" s="21">
        <v>0</v>
      </c>
      <c r="U142" s="21">
        <v>0</v>
      </c>
      <c r="V142" s="22">
        <v>0</v>
      </c>
      <c r="W142" s="20">
        <v>0</v>
      </c>
      <c r="X142" s="21">
        <v>0</v>
      </c>
      <c r="Y142" s="21">
        <v>0</v>
      </c>
      <c r="Z142" s="21">
        <v>0</v>
      </c>
      <c r="AA142" s="22">
        <v>0</v>
      </c>
      <c r="AB142" s="20">
        <v>0</v>
      </c>
      <c r="AC142" s="21">
        <v>0</v>
      </c>
      <c r="AD142" s="21">
        <v>0</v>
      </c>
      <c r="AE142" s="21">
        <v>0</v>
      </c>
      <c r="AF142" s="22">
        <v>0</v>
      </c>
      <c r="AG142" s="20">
        <v>0</v>
      </c>
      <c r="AH142" s="21">
        <v>0</v>
      </c>
      <c r="AI142" s="21">
        <v>0</v>
      </c>
      <c r="AJ142" s="21">
        <v>0</v>
      </c>
      <c r="AK142" s="22">
        <v>0</v>
      </c>
      <c r="AL142" s="20">
        <v>0</v>
      </c>
      <c r="AM142" s="21">
        <v>0</v>
      </c>
      <c r="AN142" s="21">
        <v>0</v>
      </c>
      <c r="AO142" s="21">
        <v>0</v>
      </c>
      <c r="AP142" s="22">
        <v>0</v>
      </c>
      <c r="AQ142" s="20">
        <v>0</v>
      </c>
      <c r="AR142" s="21">
        <v>0</v>
      </c>
      <c r="AS142" s="21">
        <v>0</v>
      </c>
      <c r="AT142" s="21">
        <v>0</v>
      </c>
      <c r="AU142" s="22">
        <v>0</v>
      </c>
      <c r="AV142" s="20">
        <v>0</v>
      </c>
      <c r="AW142" s="21">
        <v>0</v>
      </c>
      <c r="AX142" s="21">
        <v>0</v>
      </c>
      <c r="AY142" s="21">
        <v>0</v>
      </c>
      <c r="AZ142" s="22">
        <v>0</v>
      </c>
      <c r="BA142" s="20">
        <v>0</v>
      </c>
      <c r="BB142" s="21">
        <v>0</v>
      </c>
      <c r="BC142" s="21">
        <v>0</v>
      </c>
      <c r="BD142" s="21">
        <v>0</v>
      </c>
      <c r="BE142" s="22">
        <v>0</v>
      </c>
      <c r="BF142" s="20">
        <v>0</v>
      </c>
      <c r="BG142" s="21">
        <v>0</v>
      </c>
      <c r="BH142" s="21">
        <v>0</v>
      </c>
      <c r="BI142" s="21">
        <v>0</v>
      </c>
      <c r="BJ142" s="22">
        <v>0</v>
      </c>
      <c r="BK142" s="20">
        <v>0</v>
      </c>
    </row>
    <row r="143" spans="1:63" s="28" customFormat="1" ht="15">
      <c r="A143" s="19"/>
      <c r="B143" s="9" t="s">
        <v>27</v>
      </c>
      <c r="C143" s="24">
        <v>0</v>
      </c>
      <c r="D143" s="25">
        <v>0</v>
      </c>
      <c r="E143" s="25">
        <v>0</v>
      </c>
      <c r="F143" s="25">
        <v>0</v>
      </c>
      <c r="G143" s="26">
        <v>0</v>
      </c>
      <c r="H143" s="24">
        <v>0</v>
      </c>
      <c r="I143" s="25">
        <v>0</v>
      </c>
      <c r="J143" s="25">
        <v>0</v>
      </c>
      <c r="K143" s="25">
        <v>0</v>
      </c>
      <c r="L143" s="26">
        <v>0</v>
      </c>
      <c r="M143" s="24">
        <v>0</v>
      </c>
      <c r="N143" s="25">
        <v>0</v>
      </c>
      <c r="O143" s="25">
        <v>0</v>
      </c>
      <c r="P143" s="25">
        <v>0</v>
      </c>
      <c r="Q143" s="26">
        <v>0</v>
      </c>
      <c r="R143" s="24">
        <v>0</v>
      </c>
      <c r="S143" s="25">
        <v>0</v>
      </c>
      <c r="T143" s="25">
        <v>0</v>
      </c>
      <c r="U143" s="25">
        <v>0</v>
      </c>
      <c r="V143" s="26">
        <v>0</v>
      </c>
      <c r="W143" s="24">
        <v>0</v>
      </c>
      <c r="X143" s="25">
        <v>0</v>
      </c>
      <c r="Y143" s="25">
        <v>0</v>
      </c>
      <c r="Z143" s="25">
        <v>0</v>
      </c>
      <c r="AA143" s="26">
        <v>0</v>
      </c>
      <c r="AB143" s="24">
        <v>0</v>
      </c>
      <c r="AC143" s="25">
        <v>0</v>
      </c>
      <c r="AD143" s="25">
        <v>0</v>
      </c>
      <c r="AE143" s="25">
        <v>0</v>
      </c>
      <c r="AF143" s="26">
        <v>0</v>
      </c>
      <c r="AG143" s="24">
        <v>0</v>
      </c>
      <c r="AH143" s="25">
        <v>0</v>
      </c>
      <c r="AI143" s="25">
        <v>0</v>
      </c>
      <c r="AJ143" s="25">
        <v>0</v>
      </c>
      <c r="AK143" s="26">
        <v>0</v>
      </c>
      <c r="AL143" s="24">
        <v>0</v>
      </c>
      <c r="AM143" s="25">
        <v>0</v>
      </c>
      <c r="AN143" s="25">
        <v>0</v>
      </c>
      <c r="AO143" s="25">
        <v>0</v>
      </c>
      <c r="AP143" s="26">
        <v>0</v>
      </c>
      <c r="AQ143" s="24">
        <v>0</v>
      </c>
      <c r="AR143" s="25">
        <v>0</v>
      </c>
      <c r="AS143" s="25">
        <v>0</v>
      </c>
      <c r="AT143" s="25">
        <v>0</v>
      </c>
      <c r="AU143" s="26">
        <v>0</v>
      </c>
      <c r="AV143" s="24">
        <v>0</v>
      </c>
      <c r="AW143" s="25">
        <v>0</v>
      </c>
      <c r="AX143" s="25">
        <v>0</v>
      </c>
      <c r="AY143" s="25">
        <v>0</v>
      </c>
      <c r="AZ143" s="26">
        <v>0</v>
      </c>
      <c r="BA143" s="24">
        <v>0</v>
      </c>
      <c r="BB143" s="25">
        <v>0</v>
      </c>
      <c r="BC143" s="25">
        <v>0</v>
      </c>
      <c r="BD143" s="25">
        <v>0</v>
      </c>
      <c r="BE143" s="26">
        <v>0</v>
      </c>
      <c r="BF143" s="24">
        <v>0</v>
      </c>
      <c r="BG143" s="25">
        <v>0</v>
      </c>
      <c r="BH143" s="25">
        <v>0</v>
      </c>
      <c r="BI143" s="25">
        <v>0</v>
      </c>
      <c r="BJ143" s="26">
        <v>0</v>
      </c>
      <c r="BK143" s="27">
        <v>0</v>
      </c>
    </row>
    <row r="144" spans="1:64" ht="12" customHeight="1">
      <c r="A144" s="19"/>
      <c r="B144" s="1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2"/>
      <c r="BL144" s="18"/>
    </row>
    <row r="145" spans="1:65" s="28" customFormat="1" ht="15">
      <c r="A145" s="19"/>
      <c r="B145" s="35" t="s">
        <v>45</v>
      </c>
      <c r="C145" s="36">
        <f aca="true" t="shared" si="27" ref="C145:AH145">C143+C138+C106+C100+C63</f>
        <v>0</v>
      </c>
      <c r="D145" s="36">
        <f t="shared" si="27"/>
        <v>2878.7274999823626</v>
      </c>
      <c r="E145" s="36">
        <f t="shared" si="27"/>
        <v>0</v>
      </c>
      <c r="F145" s="36">
        <f t="shared" si="27"/>
        <v>0</v>
      </c>
      <c r="G145" s="36">
        <f t="shared" si="27"/>
        <v>0</v>
      </c>
      <c r="H145" s="36">
        <f t="shared" si="27"/>
        <v>10984.17884402342</v>
      </c>
      <c r="I145" s="36">
        <f t="shared" si="27"/>
        <v>105328.72854652247</v>
      </c>
      <c r="J145" s="36">
        <f t="shared" si="27"/>
        <v>6443.920587664678</v>
      </c>
      <c r="K145" s="36">
        <f t="shared" si="27"/>
        <v>0</v>
      </c>
      <c r="L145" s="36">
        <f t="shared" si="27"/>
        <v>35103.28866094562</v>
      </c>
      <c r="M145" s="36">
        <f t="shared" si="27"/>
        <v>0</v>
      </c>
      <c r="N145" s="36">
        <f t="shared" si="27"/>
        <v>0</v>
      </c>
      <c r="O145" s="36">
        <f t="shared" si="27"/>
        <v>0</v>
      </c>
      <c r="P145" s="36">
        <f t="shared" si="27"/>
        <v>0</v>
      </c>
      <c r="Q145" s="36">
        <f t="shared" si="27"/>
        <v>0</v>
      </c>
      <c r="R145" s="36">
        <f t="shared" si="27"/>
        <v>6889.056809284581</v>
      </c>
      <c r="S145" s="36">
        <f t="shared" si="27"/>
        <v>5208.680687604548</v>
      </c>
      <c r="T145" s="36">
        <f t="shared" si="27"/>
        <v>468.456816784129</v>
      </c>
      <c r="U145" s="36">
        <f t="shared" si="27"/>
        <v>0</v>
      </c>
      <c r="V145" s="36">
        <f t="shared" si="27"/>
        <v>6784.683756555032</v>
      </c>
      <c r="W145" s="36">
        <f t="shared" si="27"/>
        <v>0</v>
      </c>
      <c r="X145" s="36">
        <f t="shared" si="27"/>
        <v>0</v>
      </c>
      <c r="Y145" s="36">
        <f t="shared" si="27"/>
        <v>0</v>
      </c>
      <c r="Z145" s="36">
        <f t="shared" si="27"/>
        <v>0</v>
      </c>
      <c r="AA145" s="36">
        <f t="shared" si="27"/>
        <v>0</v>
      </c>
      <c r="AB145" s="36">
        <f t="shared" si="27"/>
        <v>0</v>
      </c>
      <c r="AC145" s="36">
        <f t="shared" si="27"/>
        <v>0</v>
      </c>
      <c r="AD145" s="36">
        <f t="shared" si="27"/>
        <v>0</v>
      </c>
      <c r="AE145" s="36">
        <f t="shared" si="27"/>
        <v>0</v>
      </c>
      <c r="AF145" s="36">
        <f t="shared" si="27"/>
        <v>0</v>
      </c>
      <c r="AG145" s="36">
        <f t="shared" si="27"/>
        <v>0</v>
      </c>
      <c r="AH145" s="36">
        <f t="shared" si="27"/>
        <v>0</v>
      </c>
      <c r="AI145" s="36">
        <f aca="true" t="shared" si="28" ref="AI145:BK145">AI143+AI138+AI106+AI100+AI63</f>
        <v>0</v>
      </c>
      <c r="AJ145" s="36">
        <f t="shared" si="28"/>
        <v>0</v>
      </c>
      <c r="AK145" s="36">
        <f t="shared" si="28"/>
        <v>0</v>
      </c>
      <c r="AL145" s="36">
        <f t="shared" si="28"/>
        <v>0</v>
      </c>
      <c r="AM145" s="36">
        <f t="shared" si="28"/>
        <v>0</v>
      </c>
      <c r="AN145" s="36">
        <f t="shared" si="28"/>
        <v>0</v>
      </c>
      <c r="AO145" s="36">
        <f t="shared" si="28"/>
        <v>0</v>
      </c>
      <c r="AP145" s="36">
        <f t="shared" si="28"/>
        <v>0</v>
      </c>
      <c r="AQ145" s="36">
        <f t="shared" si="28"/>
        <v>0</v>
      </c>
      <c r="AR145" s="36">
        <f t="shared" si="28"/>
        <v>0</v>
      </c>
      <c r="AS145" s="36">
        <f t="shared" si="28"/>
        <v>0</v>
      </c>
      <c r="AT145" s="36">
        <f t="shared" si="28"/>
        <v>0</v>
      </c>
      <c r="AU145" s="36">
        <f t="shared" si="28"/>
        <v>0</v>
      </c>
      <c r="AV145" s="36">
        <f t="shared" si="28"/>
        <v>50383.10958933015</v>
      </c>
      <c r="AW145" s="36">
        <f t="shared" si="28"/>
        <v>22310.509842922995</v>
      </c>
      <c r="AX145" s="36">
        <f t="shared" si="28"/>
        <v>97.91689719248387</v>
      </c>
      <c r="AY145" s="36">
        <f t="shared" si="28"/>
        <v>618.1043818449999</v>
      </c>
      <c r="AZ145" s="36">
        <f t="shared" si="28"/>
        <v>39404.4924858298</v>
      </c>
      <c r="BA145" s="36">
        <f t="shared" si="28"/>
        <v>0</v>
      </c>
      <c r="BB145" s="36">
        <f t="shared" si="28"/>
        <v>0</v>
      </c>
      <c r="BC145" s="36">
        <f t="shared" si="28"/>
        <v>0</v>
      </c>
      <c r="BD145" s="36">
        <f t="shared" si="28"/>
        <v>0</v>
      </c>
      <c r="BE145" s="36">
        <f t="shared" si="28"/>
        <v>0</v>
      </c>
      <c r="BF145" s="36">
        <f t="shared" si="28"/>
        <v>33268.836013517386</v>
      </c>
      <c r="BG145" s="36">
        <f t="shared" si="28"/>
        <v>3438.035451076677</v>
      </c>
      <c r="BH145" s="36">
        <f t="shared" si="28"/>
        <v>214.04245082729028</v>
      </c>
      <c r="BI145" s="36">
        <f t="shared" si="28"/>
        <v>0</v>
      </c>
      <c r="BJ145" s="36">
        <f t="shared" si="28"/>
        <v>10246.137840254483</v>
      </c>
      <c r="BK145" s="27">
        <f t="shared" si="28"/>
        <v>340070.90716216306</v>
      </c>
      <c r="BL145" s="37"/>
      <c r="BM145"/>
    </row>
    <row r="146" spans="1:65" ht="15">
      <c r="A146" s="19"/>
      <c r="B146" s="9"/>
      <c r="C146" s="20"/>
      <c r="D146" s="21"/>
      <c r="E146" s="21"/>
      <c r="F146" s="21"/>
      <c r="G146" s="22"/>
      <c r="H146" s="20"/>
      <c r="I146" s="21"/>
      <c r="J146" s="21"/>
      <c r="K146" s="21"/>
      <c r="L146" s="22"/>
      <c r="M146" s="20"/>
      <c r="N146" s="21"/>
      <c r="O146" s="21"/>
      <c r="P146" s="21"/>
      <c r="Q146" s="22"/>
      <c r="R146" s="20"/>
      <c r="S146" s="21"/>
      <c r="T146" s="21"/>
      <c r="U146" s="21"/>
      <c r="V146" s="22"/>
      <c r="W146" s="20"/>
      <c r="X146" s="21"/>
      <c r="Y146" s="21"/>
      <c r="Z146" s="21"/>
      <c r="AA146" s="22"/>
      <c r="AB146" s="20"/>
      <c r="AC146" s="21"/>
      <c r="AD146" s="21"/>
      <c r="AE146" s="21"/>
      <c r="AF146" s="22"/>
      <c r="AG146" s="20"/>
      <c r="AH146" s="21"/>
      <c r="AI146" s="21"/>
      <c r="AJ146" s="21"/>
      <c r="AK146" s="22"/>
      <c r="AL146" s="20"/>
      <c r="AM146" s="21"/>
      <c r="AN146" s="21"/>
      <c r="AO146" s="21"/>
      <c r="AP146" s="22"/>
      <c r="AQ146" s="20"/>
      <c r="AR146" s="21"/>
      <c r="AS146" s="21"/>
      <c r="AT146" s="21"/>
      <c r="AU146" s="22"/>
      <c r="AV146" s="20"/>
      <c r="AW146" s="21"/>
      <c r="AX146" s="21"/>
      <c r="AY146" s="21"/>
      <c r="AZ146" s="22"/>
      <c r="BA146" s="20"/>
      <c r="BB146" s="21"/>
      <c r="BC146" s="21"/>
      <c r="BD146" s="21"/>
      <c r="BE146" s="22"/>
      <c r="BF146" s="20"/>
      <c r="BG146" s="21"/>
      <c r="BH146" s="21"/>
      <c r="BI146" s="21"/>
      <c r="BJ146" s="22"/>
      <c r="BK146" s="23"/>
      <c r="BL146" s="18"/>
      <c r="BM146"/>
    </row>
    <row r="147" spans="1:65" ht="15">
      <c r="A147" s="19" t="s">
        <v>28</v>
      </c>
      <c r="B147" s="8" t="s">
        <v>29</v>
      </c>
      <c r="C147" s="20"/>
      <c r="D147" s="21"/>
      <c r="E147" s="21"/>
      <c r="F147" s="21"/>
      <c r="G147" s="22"/>
      <c r="H147" s="20"/>
      <c r="I147" s="21"/>
      <c r="J147" s="21"/>
      <c r="K147" s="21"/>
      <c r="L147" s="22"/>
      <c r="M147" s="20"/>
      <c r="N147" s="21"/>
      <c r="O147" s="21"/>
      <c r="P147" s="21"/>
      <c r="Q147" s="22"/>
      <c r="R147" s="20"/>
      <c r="S147" s="21"/>
      <c r="T147" s="21"/>
      <c r="U147" s="21"/>
      <c r="V147" s="22"/>
      <c r="W147" s="20"/>
      <c r="X147" s="21"/>
      <c r="Y147" s="21"/>
      <c r="Z147" s="21"/>
      <c r="AA147" s="22"/>
      <c r="AB147" s="20"/>
      <c r="AC147" s="21"/>
      <c r="AD147" s="21"/>
      <c r="AE147" s="21"/>
      <c r="AF147" s="22"/>
      <c r="AG147" s="20"/>
      <c r="AH147" s="21"/>
      <c r="AI147" s="21"/>
      <c r="AJ147" s="21"/>
      <c r="AK147" s="22"/>
      <c r="AL147" s="20"/>
      <c r="AM147" s="21"/>
      <c r="AN147" s="21"/>
      <c r="AO147" s="21"/>
      <c r="AP147" s="22"/>
      <c r="AQ147" s="20"/>
      <c r="AR147" s="21"/>
      <c r="AS147" s="21"/>
      <c r="AT147" s="21"/>
      <c r="AU147" s="22"/>
      <c r="AV147" s="20"/>
      <c r="AW147" s="21"/>
      <c r="AX147" s="21"/>
      <c r="AY147" s="21"/>
      <c r="AZ147" s="22"/>
      <c r="BA147" s="20"/>
      <c r="BB147" s="21"/>
      <c r="BC147" s="21"/>
      <c r="BD147" s="21"/>
      <c r="BE147" s="22"/>
      <c r="BF147" s="20"/>
      <c r="BG147" s="21"/>
      <c r="BH147" s="21"/>
      <c r="BI147" s="21"/>
      <c r="BJ147" s="22"/>
      <c r="BK147" s="23"/>
      <c r="BL147" s="18"/>
      <c r="BM147" s="18"/>
    </row>
    <row r="148" spans="1:65" ht="15">
      <c r="A148" s="19"/>
      <c r="B148" s="7" t="s">
        <v>145</v>
      </c>
      <c r="C148" s="20">
        <v>0</v>
      </c>
      <c r="D148" s="21">
        <v>0.7529370303548387</v>
      </c>
      <c r="E148" s="21">
        <v>0</v>
      </c>
      <c r="F148" s="21">
        <v>0</v>
      </c>
      <c r="G148" s="22">
        <v>0</v>
      </c>
      <c r="H148" s="20">
        <v>6.187595720774193</v>
      </c>
      <c r="I148" s="21">
        <v>4.135935257548387</v>
      </c>
      <c r="J148" s="21">
        <v>0</v>
      </c>
      <c r="K148" s="21">
        <v>0</v>
      </c>
      <c r="L148" s="22">
        <v>5.402842351290321</v>
      </c>
      <c r="M148" s="20">
        <v>0</v>
      </c>
      <c r="N148" s="21">
        <v>0</v>
      </c>
      <c r="O148" s="21">
        <v>0</v>
      </c>
      <c r="P148" s="21">
        <v>0</v>
      </c>
      <c r="Q148" s="22">
        <v>0</v>
      </c>
      <c r="R148" s="20">
        <v>4.63641578496774</v>
      </c>
      <c r="S148" s="21">
        <v>4.111843860709677</v>
      </c>
      <c r="T148" s="21">
        <v>0</v>
      </c>
      <c r="U148" s="21">
        <v>0</v>
      </c>
      <c r="V148" s="22">
        <v>2.8888262654516135</v>
      </c>
      <c r="W148" s="20">
        <v>0</v>
      </c>
      <c r="X148" s="21">
        <v>0</v>
      </c>
      <c r="Y148" s="21">
        <v>0</v>
      </c>
      <c r="Z148" s="21">
        <v>0</v>
      </c>
      <c r="AA148" s="22">
        <v>0</v>
      </c>
      <c r="AB148" s="20">
        <v>0</v>
      </c>
      <c r="AC148" s="21">
        <v>0</v>
      </c>
      <c r="AD148" s="21">
        <v>0</v>
      </c>
      <c r="AE148" s="21">
        <v>0</v>
      </c>
      <c r="AF148" s="22">
        <v>0</v>
      </c>
      <c r="AG148" s="20">
        <v>0</v>
      </c>
      <c r="AH148" s="21">
        <v>0</v>
      </c>
      <c r="AI148" s="21">
        <v>0</v>
      </c>
      <c r="AJ148" s="21">
        <v>0</v>
      </c>
      <c r="AK148" s="22">
        <v>0</v>
      </c>
      <c r="AL148" s="20">
        <v>0</v>
      </c>
      <c r="AM148" s="21">
        <v>0</v>
      </c>
      <c r="AN148" s="21">
        <v>0</v>
      </c>
      <c r="AO148" s="21">
        <v>0</v>
      </c>
      <c r="AP148" s="22">
        <v>0</v>
      </c>
      <c r="AQ148" s="20">
        <v>0</v>
      </c>
      <c r="AR148" s="21">
        <v>0</v>
      </c>
      <c r="AS148" s="21">
        <v>0</v>
      </c>
      <c r="AT148" s="21">
        <v>0</v>
      </c>
      <c r="AU148" s="22">
        <v>0</v>
      </c>
      <c r="AV148" s="20">
        <v>20.214995452290317</v>
      </c>
      <c r="AW148" s="21">
        <v>24.117999618818246</v>
      </c>
      <c r="AX148" s="21">
        <v>0</v>
      </c>
      <c r="AY148" s="21">
        <v>0</v>
      </c>
      <c r="AZ148" s="22">
        <v>46.34216369374194</v>
      </c>
      <c r="BA148" s="20">
        <v>0</v>
      </c>
      <c r="BB148" s="21">
        <v>0</v>
      </c>
      <c r="BC148" s="21">
        <v>0</v>
      </c>
      <c r="BD148" s="21">
        <v>0</v>
      </c>
      <c r="BE148" s="22">
        <v>0</v>
      </c>
      <c r="BF148" s="20">
        <v>14.428623540903228</v>
      </c>
      <c r="BG148" s="21">
        <v>7.626436866548388</v>
      </c>
      <c r="BH148" s="21">
        <v>0</v>
      </c>
      <c r="BI148" s="21">
        <v>0</v>
      </c>
      <c r="BJ148" s="22">
        <v>16.118473311774196</v>
      </c>
      <c r="BK148" s="23">
        <f>SUM(C148:BJ148)</f>
        <v>156.96508875517304</v>
      </c>
      <c r="BL148" s="18"/>
      <c r="BM148"/>
    </row>
    <row r="149" spans="1:65" ht="15">
      <c r="A149" s="19"/>
      <c r="B149" s="7" t="s">
        <v>133</v>
      </c>
      <c r="C149" s="20">
        <v>0</v>
      </c>
      <c r="D149" s="21">
        <v>11.537417093129033</v>
      </c>
      <c r="E149" s="21">
        <v>0</v>
      </c>
      <c r="F149" s="21">
        <v>0</v>
      </c>
      <c r="G149" s="22">
        <v>0</v>
      </c>
      <c r="H149" s="20">
        <v>91.687889133129</v>
      </c>
      <c r="I149" s="21">
        <v>17.735842800935483</v>
      </c>
      <c r="J149" s="21">
        <v>0</v>
      </c>
      <c r="K149" s="21">
        <v>0</v>
      </c>
      <c r="L149" s="22">
        <v>158.15716746132256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50.65084978454838</v>
      </c>
      <c r="S149" s="21">
        <v>1.5988876581935483</v>
      </c>
      <c r="T149" s="21">
        <v>0</v>
      </c>
      <c r="U149" s="21">
        <v>0</v>
      </c>
      <c r="V149" s="22">
        <v>8.84766847116129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445.4593006643224</v>
      </c>
      <c r="AW149" s="21">
        <v>120.88547976127892</v>
      </c>
      <c r="AX149" s="21">
        <v>0</v>
      </c>
      <c r="AY149" s="21">
        <v>0</v>
      </c>
      <c r="AZ149" s="22">
        <v>347.5001685493871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224.33143188129023</v>
      </c>
      <c r="BG149" s="21">
        <v>7.399412229774193</v>
      </c>
      <c r="BH149" s="21">
        <v>0</v>
      </c>
      <c r="BI149" s="21">
        <v>0</v>
      </c>
      <c r="BJ149" s="22">
        <v>31.124315756709677</v>
      </c>
      <c r="BK149" s="23">
        <f>SUM(C149:BJ149)</f>
        <v>1516.9158312451818</v>
      </c>
      <c r="BL149" s="18"/>
      <c r="BM149"/>
    </row>
    <row r="150" spans="1:65" ht="15">
      <c r="A150" s="19"/>
      <c r="B150" s="7" t="s">
        <v>142</v>
      </c>
      <c r="C150" s="20">
        <v>0</v>
      </c>
      <c r="D150" s="21">
        <v>0.765664780935484</v>
      </c>
      <c r="E150" s="21">
        <v>0</v>
      </c>
      <c r="F150" s="21">
        <v>0</v>
      </c>
      <c r="G150" s="22">
        <v>0</v>
      </c>
      <c r="H150" s="20">
        <v>11.362828122290324</v>
      </c>
      <c r="I150" s="21">
        <v>4.812904664290321</v>
      </c>
      <c r="J150" s="21">
        <v>0</v>
      </c>
      <c r="K150" s="21">
        <v>0</v>
      </c>
      <c r="L150" s="22">
        <v>18.19771256916129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12.690125741225808</v>
      </c>
      <c r="S150" s="21">
        <v>4.453382460032258</v>
      </c>
      <c r="T150" s="21">
        <v>0</v>
      </c>
      <c r="U150" s="21">
        <v>0</v>
      </c>
      <c r="V150" s="22">
        <v>14.161373968709677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30.33023196106452</v>
      </c>
      <c r="AW150" s="21">
        <v>10.427692044462406</v>
      </c>
      <c r="AX150" s="21">
        <v>0</v>
      </c>
      <c r="AY150" s="21">
        <v>0</v>
      </c>
      <c r="AZ150" s="22">
        <v>41.75239440222582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26.81595267903226</v>
      </c>
      <c r="BG150" s="21">
        <v>2.615408182225807</v>
      </c>
      <c r="BH150" s="21">
        <v>0</v>
      </c>
      <c r="BI150" s="21">
        <v>0</v>
      </c>
      <c r="BJ150" s="22">
        <v>19.87911748822581</v>
      </c>
      <c r="BK150" s="23">
        <f>SUM(C150:BJ150)</f>
        <v>198.26478906388178</v>
      </c>
      <c r="BL150" s="18"/>
      <c r="BM150"/>
    </row>
    <row r="151" spans="1:64" ht="15">
      <c r="A151" s="19"/>
      <c r="B151" s="7" t="s">
        <v>162</v>
      </c>
      <c r="C151" s="20">
        <v>0</v>
      </c>
      <c r="D151" s="21">
        <v>0.8226690322580645</v>
      </c>
      <c r="E151" s="21">
        <v>0</v>
      </c>
      <c r="F151" s="21">
        <v>0</v>
      </c>
      <c r="G151" s="22">
        <v>0</v>
      </c>
      <c r="H151" s="20">
        <v>21.616111005161294</v>
      </c>
      <c r="I151" s="21">
        <v>9.976920783548385</v>
      </c>
      <c r="J151" s="21">
        <v>0</v>
      </c>
      <c r="K151" s="21">
        <v>0</v>
      </c>
      <c r="L151" s="22">
        <v>110.68897216525804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9.958731313290322</v>
      </c>
      <c r="S151" s="21">
        <v>0.2015189708387097</v>
      </c>
      <c r="T151" s="21">
        <v>0</v>
      </c>
      <c r="U151" s="21">
        <v>0</v>
      </c>
      <c r="V151" s="22">
        <v>9.204938085354836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8.547507108903222</v>
      </c>
      <c r="AW151" s="21">
        <v>2.0496977786514794</v>
      </c>
      <c r="AX151" s="21">
        <v>0</v>
      </c>
      <c r="AY151" s="21">
        <v>0</v>
      </c>
      <c r="AZ151" s="22">
        <v>12.68579408870968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2.8389533764516126</v>
      </c>
      <c r="BG151" s="21">
        <v>0.41393114335483877</v>
      </c>
      <c r="BH151" s="21">
        <v>0</v>
      </c>
      <c r="BI151" s="21">
        <v>0</v>
      </c>
      <c r="BJ151" s="22">
        <v>1.5602240204838709</v>
      </c>
      <c r="BK151" s="23">
        <f>SUM(C151:BJ151)</f>
        <v>190.56596887226434</v>
      </c>
      <c r="BL151" s="18"/>
    </row>
    <row r="152" spans="1:63" ht="15">
      <c r="A152" s="19"/>
      <c r="B152" s="7" t="s">
        <v>156</v>
      </c>
      <c r="C152" s="20">
        <v>0</v>
      </c>
      <c r="D152" s="21">
        <v>0.5807275806451613</v>
      </c>
      <c r="E152" s="21">
        <v>0</v>
      </c>
      <c r="F152" s="21">
        <v>0</v>
      </c>
      <c r="G152" s="22">
        <v>0</v>
      </c>
      <c r="H152" s="20">
        <v>10.294390594129032</v>
      </c>
      <c r="I152" s="21">
        <v>3.637763732387097</v>
      </c>
      <c r="J152" s="21">
        <v>0</v>
      </c>
      <c r="K152" s="21">
        <v>0</v>
      </c>
      <c r="L152" s="22">
        <v>14.73894454219355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7.231892758419354</v>
      </c>
      <c r="S152" s="21">
        <v>0.839599367032258</v>
      </c>
      <c r="T152" s="21">
        <v>0</v>
      </c>
      <c r="U152" s="21">
        <v>0</v>
      </c>
      <c r="V152" s="22">
        <v>5.797090180645161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38.446654384935485</v>
      </c>
      <c r="AW152" s="21">
        <v>16.097163962432518</v>
      </c>
      <c r="AX152" s="21">
        <v>0</v>
      </c>
      <c r="AY152" s="21">
        <v>0</v>
      </c>
      <c r="AZ152" s="22">
        <v>77.0307485186774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25.36672232909677</v>
      </c>
      <c r="BG152" s="21">
        <v>3.43613529551613</v>
      </c>
      <c r="BH152" s="21">
        <v>0</v>
      </c>
      <c r="BI152" s="21">
        <v>0</v>
      </c>
      <c r="BJ152" s="22">
        <v>15.31160601832258</v>
      </c>
      <c r="BK152" s="23">
        <f>SUM(C152:BJ152)</f>
        <v>218.80943926443248</v>
      </c>
    </row>
    <row r="153" spans="1:63" s="28" customFormat="1" ht="15">
      <c r="A153" s="19"/>
      <c r="B153" s="8" t="s">
        <v>27</v>
      </c>
      <c r="C153" s="24">
        <f>SUM(C148:C152)</f>
        <v>0</v>
      </c>
      <c r="D153" s="24">
        <f aca="true" t="shared" si="29" ref="D153:BJ153">SUM(D148:D152)</f>
        <v>14.459415517322581</v>
      </c>
      <c r="E153" s="24">
        <f t="shared" si="29"/>
        <v>0</v>
      </c>
      <c r="F153" s="24">
        <f t="shared" si="29"/>
        <v>0</v>
      </c>
      <c r="G153" s="24">
        <f t="shared" si="29"/>
        <v>0</v>
      </c>
      <c r="H153" s="24">
        <f t="shared" si="29"/>
        <v>141.14881457548384</v>
      </c>
      <c r="I153" s="24">
        <f t="shared" si="29"/>
        <v>40.29936723870968</v>
      </c>
      <c r="J153" s="24">
        <f t="shared" si="29"/>
        <v>0</v>
      </c>
      <c r="K153" s="24">
        <f t="shared" si="29"/>
        <v>0</v>
      </c>
      <c r="L153" s="24">
        <f t="shared" si="29"/>
        <v>307.1856390892258</v>
      </c>
      <c r="M153" s="24">
        <f t="shared" si="29"/>
        <v>0</v>
      </c>
      <c r="N153" s="24">
        <f t="shared" si="29"/>
        <v>0</v>
      </c>
      <c r="O153" s="24">
        <f t="shared" si="29"/>
        <v>0</v>
      </c>
      <c r="P153" s="24">
        <f t="shared" si="29"/>
        <v>0</v>
      </c>
      <c r="Q153" s="24">
        <f t="shared" si="29"/>
        <v>0</v>
      </c>
      <c r="R153" s="24">
        <f t="shared" si="29"/>
        <v>85.16801538245159</v>
      </c>
      <c r="S153" s="24">
        <f t="shared" si="29"/>
        <v>11.20523231680645</v>
      </c>
      <c r="T153" s="24">
        <f t="shared" si="29"/>
        <v>0</v>
      </c>
      <c r="U153" s="24">
        <f t="shared" si="29"/>
        <v>0</v>
      </c>
      <c r="V153" s="24">
        <f t="shared" si="29"/>
        <v>40.89989697132258</v>
      </c>
      <c r="W153" s="24">
        <f t="shared" si="29"/>
        <v>0</v>
      </c>
      <c r="X153" s="24">
        <f t="shared" si="29"/>
        <v>0</v>
      </c>
      <c r="Y153" s="24">
        <f t="shared" si="29"/>
        <v>0</v>
      </c>
      <c r="Z153" s="24">
        <f t="shared" si="29"/>
        <v>0</v>
      </c>
      <c r="AA153" s="24">
        <f t="shared" si="29"/>
        <v>0</v>
      </c>
      <c r="AB153" s="24">
        <f t="shared" si="29"/>
        <v>0</v>
      </c>
      <c r="AC153" s="24">
        <f t="shared" si="29"/>
        <v>0</v>
      </c>
      <c r="AD153" s="24">
        <f t="shared" si="29"/>
        <v>0</v>
      </c>
      <c r="AE153" s="24">
        <f t="shared" si="29"/>
        <v>0</v>
      </c>
      <c r="AF153" s="24">
        <f t="shared" si="29"/>
        <v>0</v>
      </c>
      <c r="AG153" s="24">
        <f t="shared" si="29"/>
        <v>0</v>
      </c>
      <c r="AH153" s="24">
        <f t="shared" si="29"/>
        <v>0</v>
      </c>
      <c r="AI153" s="24">
        <f t="shared" si="29"/>
        <v>0</v>
      </c>
      <c r="AJ153" s="24">
        <f t="shared" si="29"/>
        <v>0</v>
      </c>
      <c r="AK153" s="24">
        <f t="shared" si="29"/>
        <v>0</v>
      </c>
      <c r="AL153" s="24">
        <f t="shared" si="29"/>
        <v>0</v>
      </c>
      <c r="AM153" s="24">
        <f t="shared" si="29"/>
        <v>0</v>
      </c>
      <c r="AN153" s="24">
        <f t="shared" si="29"/>
        <v>0</v>
      </c>
      <c r="AO153" s="24">
        <f t="shared" si="29"/>
        <v>0</v>
      </c>
      <c r="AP153" s="24">
        <f t="shared" si="29"/>
        <v>0</v>
      </c>
      <c r="AQ153" s="24">
        <f t="shared" si="29"/>
        <v>0</v>
      </c>
      <c r="AR153" s="24">
        <f t="shared" si="29"/>
        <v>0</v>
      </c>
      <c r="AS153" s="24">
        <f t="shared" si="29"/>
        <v>0</v>
      </c>
      <c r="AT153" s="24">
        <f t="shared" si="29"/>
        <v>0</v>
      </c>
      <c r="AU153" s="24">
        <f t="shared" si="29"/>
        <v>0</v>
      </c>
      <c r="AV153" s="24">
        <f t="shared" si="29"/>
        <v>542.998689571516</v>
      </c>
      <c r="AW153" s="24">
        <f t="shared" si="29"/>
        <v>173.57803316564357</v>
      </c>
      <c r="AX153" s="24">
        <f t="shared" si="29"/>
        <v>0</v>
      </c>
      <c r="AY153" s="24">
        <f t="shared" si="29"/>
        <v>0</v>
      </c>
      <c r="AZ153" s="24">
        <f t="shared" si="29"/>
        <v>525.311269252742</v>
      </c>
      <c r="BA153" s="24">
        <f t="shared" si="29"/>
        <v>0</v>
      </c>
      <c r="BB153" s="24">
        <f t="shared" si="29"/>
        <v>0</v>
      </c>
      <c r="BC153" s="24">
        <f t="shared" si="29"/>
        <v>0</v>
      </c>
      <c r="BD153" s="24">
        <f t="shared" si="29"/>
        <v>0</v>
      </c>
      <c r="BE153" s="24">
        <f t="shared" si="29"/>
        <v>0</v>
      </c>
      <c r="BF153" s="24">
        <f t="shared" si="29"/>
        <v>293.78168380677414</v>
      </c>
      <c r="BG153" s="24">
        <f t="shared" si="29"/>
        <v>21.491323717419355</v>
      </c>
      <c r="BH153" s="24">
        <f t="shared" si="29"/>
        <v>0</v>
      </c>
      <c r="BI153" s="24">
        <f t="shared" si="29"/>
        <v>0</v>
      </c>
      <c r="BJ153" s="24">
        <f t="shared" si="29"/>
        <v>83.99373659551614</v>
      </c>
      <c r="BK153" s="26">
        <f>SUM(BK148:BK152)</f>
        <v>2281.5211172009335</v>
      </c>
    </row>
    <row r="156" spans="1:13" ht="15">
      <c r="A156" s="53" t="s">
        <v>198</v>
      </c>
      <c r="B15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15">
      <c r="A157" s="53" t="s">
        <v>199</v>
      </c>
      <c r="B157"/>
      <c r="C157"/>
      <c r="D157"/>
      <c r="E157"/>
      <c r="F157"/>
      <c r="G157"/>
      <c r="H157"/>
      <c r="I157"/>
      <c r="J157"/>
      <c r="K157" s="53" t="s">
        <v>200</v>
      </c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 s="53" t="s">
        <v>201</v>
      </c>
      <c r="L158"/>
      <c r="M158"/>
    </row>
    <row r="159" spans="1:13" ht="15">
      <c r="A159" s="53" t="s">
        <v>202</v>
      </c>
      <c r="B159"/>
      <c r="C159"/>
      <c r="D159"/>
      <c r="E159"/>
      <c r="F159"/>
      <c r="G159"/>
      <c r="H159"/>
      <c r="I159"/>
      <c r="J159"/>
      <c r="K159" s="53" t="s">
        <v>203</v>
      </c>
      <c r="L159"/>
      <c r="M159"/>
    </row>
    <row r="160" spans="1:13" ht="15">
      <c r="A160" s="53" t="s">
        <v>204</v>
      </c>
      <c r="B160"/>
      <c r="C160"/>
      <c r="D160"/>
      <c r="E160"/>
      <c r="F160"/>
      <c r="G160"/>
      <c r="H160"/>
      <c r="I160"/>
      <c r="J160"/>
      <c r="K160" s="53" t="s">
        <v>205</v>
      </c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 s="53" t="s">
        <v>206</v>
      </c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 s="53" t="s">
        <v>207</v>
      </c>
      <c r="L162"/>
      <c r="M162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197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134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0.2116055970645161</v>
      </c>
      <c r="E5" s="41">
        <v>0.1751443302903226</v>
      </c>
      <c r="F5" s="41">
        <v>8.690522372</v>
      </c>
      <c r="G5" s="41">
        <v>0.0010237047096774193</v>
      </c>
      <c r="H5" s="41">
        <v>0</v>
      </c>
      <c r="I5" s="42">
        <v>0</v>
      </c>
      <c r="J5" s="42">
        <v>0</v>
      </c>
      <c r="K5" s="42">
        <f>D5+E5+F5+G5+H5+I5+J5</f>
        <v>9.078296004064516</v>
      </c>
      <c r="L5" s="41">
        <v>0.1398075575483871</v>
      </c>
    </row>
    <row r="6" spans="2:12" ht="15">
      <c r="B6" s="39">
        <v>2</v>
      </c>
      <c r="C6" s="43" t="s">
        <v>60</v>
      </c>
      <c r="D6" s="41">
        <v>345.31491868919363</v>
      </c>
      <c r="E6" s="41">
        <v>430.37317868122574</v>
      </c>
      <c r="F6" s="41">
        <v>2178.997054561261</v>
      </c>
      <c r="G6" s="41">
        <v>30.36377528593549</v>
      </c>
      <c r="H6" s="41">
        <v>0</v>
      </c>
      <c r="I6" s="42">
        <v>50.444799999999994</v>
      </c>
      <c r="J6" s="42">
        <v>331.5149</v>
      </c>
      <c r="K6" s="42">
        <f aca="true" t="shared" si="0" ref="K6:K41">D6+E6+F6+G6+H6+I6+J6</f>
        <v>3367.0086272176163</v>
      </c>
      <c r="L6" s="41">
        <v>21.69054268674193</v>
      </c>
    </row>
    <row r="7" spans="2:12" ht="15">
      <c r="B7" s="39">
        <v>3</v>
      </c>
      <c r="C7" s="40" t="s">
        <v>61</v>
      </c>
      <c r="D7" s="41">
        <v>0.9992377902903226</v>
      </c>
      <c r="E7" s="41">
        <v>2.5758124909677425</v>
      </c>
      <c r="F7" s="41">
        <v>37.69189933435485</v>
      </c>
      <c r="G7" s="41">
        <v>0.2930386665806452</v>
      </c>
      <c r="H7" s="41">
        <v>0</v>
      </c>
      <c r="I7" s="42">
        <v>0.3091</v>
      </c>
      <c r="J7" s="42">
        <v>2.1456000000000004</v>
      </c>
      <c r="K7" s="42">
        <f t="shared" si="0"/>
        <v>44.01468828219356</v>
      </c>
      <c r="L7" s="41">
        <v>0.269459286516129</v>
      </c>
    </row>
    <row r="8" spans="2:12" ht="15">
      <c r="B8" s="39">
        <v>4</v>
      </c>
      <c r="C8" s="43" t="s">
        <v>62</v>
      </c>
      <c r="D8" s="41">
        <v>12.376031725354839</v>
      </c>
      <c r="E8" s="41">
        <v>130.570852247258</v>
      </c>
      <c r="F8" s="41">
        <v>1043.357304694259</v>
      </c>
      <c r="G8" s="41">
        <v>29.368320513483866</v>
      </c>
      <c r="H8" s="41">
        <v>0</v>
      </c>
      <c r="I8" s="42">
        <v>12.0609</v>
      </c>
      <c r="J8" s="42">
        <v>63.30080000000001</v>
      </c>
      <c r="K8" s="42">
        <f t="shared" si="0"/>
        <v>1291.0342091803557</v>
      </c>
      <c r="L8" s="41">
        <v>11.474051602645163</v>
      </c>
    </row>
    <row r="9" spans="2:12" ht="15">
      <c r="B9" s="39">
        <v>5</v>
      </c>
      <c r="C9" s="43" t="s">
        <v>63</v>
      </c>
      <c r="D9" s="41">
        <v>40.201237524419355</v>
      </c>
      <c r="E9" s="41">
        <v>123.57436491706454</v>
      </c>
      <c r="F9" s="41">
        <v>2551.2718511949683</v>
      </c>
      <c r="G9" s="41">
        <v>33.77571001525807</v>
      </c>
      <c r="H9" s="41">
        <v>0</v>
      </c>
      <c r="I9" s="42">
        <v>46.1876</v>
      </c>
      <c r="J9" s="42">
        <v>334.53350000000023</v>
      </c>
      <c r="K9" s="42">
        <f t="shared" si="0"/>
        <v>3129.544263651711</v>
      </c>
      <c r="L9" s="41">
        <v>50.775018333387095</v>
      </c>
    </row>
    <row r="10" spans="2:12" ht="15">
      <c r="B10" s="39">
        <v>6</v>
      </c>
      <c r="C10" s="43" t="s">
        <v>64</v>
      </c>
      <c r="D10" s="41">
        <v>25.010279839258065</v>
      </c>
      <c r="E10" s="41">
        <v>129.71898959358063</v>
      </c>
      <c r="F10" s="41">
        <v>696.0932373364836</v>
      </c>
      <c r="G10" s="41">
        <v>24.035434618741938</v>
      </c>
      <c r="H10" s="41">
        <v>0</v>
      </c>
      <c r="I10" s="42">
        <v>103.3226</v>
      </c>
      <c r="J10" s="42">
        <v>173.82299999999992</v>
      </c>
      <c r="K10" s="42">
        <f t="shared" si="0"/>
        <v>1152.0035413880641</v>
      </c>
      <c r="L10" s="41">
        <v>7.084001114612901</v>
      </c>
    </row>
    <row r="11" spans="2:12" ht="15">
      <c r="B11" s="39">
        <v>7</v>
      </c>
      <c r="C11" s="43" t="s">
        <v>65</v>
      </c>
      <c r="D11" s="41">
        <v>162.12177280919357</v>
      </c>
      <c r="E11" s="41">
        <v>160.4957268464515</v>
      </c>
      <c r="F11" s="41">
        <v>1501.696313473452</v>
      </c>
      <c r="G11" s="41">
        <v>31.29261522567742</v>
      </c>
      <c r="H11" s="41">
        <v>0</v>
      </c>
      <c r="I11" s="42">
        <v>0</v>
      </c>
      <c r="J11" s="42">
        <v>0</v>
      </c>
      <c r="K11" s="42">
        <f t="shared" si="0"/>
        <v>1855.6064283547744</v>
      </c>
      <c r="L11" s="41">
        <v>19.515379820935483</v>
      </c>
    </row>
    <row r="12" spans="2:12" ht="15">
      <c r="B12" s="39">
        <v>8</v>
      </c>
      <c r="C12" s="40" t="s">
        <v>66</v>
      </c>
      <c r="D12" s="41">
        <v>2.3976678186451608</v>
      </c>
      <c r="E12" s="41">
        <v>5.986558883774194</v>
      </c>
      <c r="F12" s="41">
        <v>92.11857633022585</v>
      </c>
      <c r="G12" s="41">
        <v>3.084229088612903</v>
      </c>
      <c r="H12" s="41">
        <v>0</v>
      </c>
      <c r="I12" s="42">
        <v>0</v>
      </c>
      <c r="J12" s="42">
        <v>0</v>
      </c>
      <c r="K12" s="42">
        <f t="shared" si="0"/>
        <v>103.5870321212581</v>
      </c>
      <c r="L12" s="41">
        <v>0.6803537906774192</v>
      </c>
    </row>
    <row r="13" spans="2:12" ht="15">
      <c r="B13" s="39">
        <v>9</v>
      </c>
      <c r="C13" s="40" t="s">
        <v>67</v>
      </c>
      <c r="D13" s="41">
        <v>0.13140263851612902</v>
      </c>
      <c r="E13" s="41">
        <v>0.4862418242580646</v>
      </c>
      <c r="F13" s="41">
        <v>8.255221685677418</v>
      </c>
      <c r="G13" s="41">
        <v>0.011323062838709678</v>
      </c>
      <c r="H13" s="41">
        <v>0</v>
      </c>
      <c r="I13" s="42">
        <v>0</v>
      </c>
      <c r="J13" s="42">
        <v>0</v>
      </c>
      <c r="K13" s="42">
        <f t="shared" si="0"/>
        <v>8.884189211290321</v>
      </c>
      <c r="L13" s="41">
        <v>0.02844333109677419</v>
      </c>
    </row>
    <row r="14" spans="2:12" ht="15">
      <c r="B14" s="39">
        <v>10</v>
      </c>
      <c r="C14" s="43" t="s">
        <v>68</v>
      </c>
      <c r="D14" s="41">
        <v>242.45069125522588</v>
      </c>
      <c r="E14" s="41">
        <v>534.3736343578067</v>
      </c>
      <c r="F14" s="41">
        <v>1433.977431150387</v>
      </c>
      <c r="G14" s="41">
        <v>70.36569486229031</v>
      </c>
      <c r="H14" s="41">
        <v>0</v>
      </c>
      <c r="I14" s="42">
        <v>121.07849999999999</v>
      </c>
      <c r="J14" s="42">
        <v>57.535599999999995</v>
      </c>
      <c r="K14" s="42">
        <f t="shared" si="0"/>
        <v>2459.78155162571</v>
      </c>
      <c r="L14" s="41">
        <v>20.272949451032247</v>
      </c>
    </row>
    <row r="15" spans="2:12" ht="15">
      <c r="B15" s="39">
        <v>11</v>
      </c>
      <c r="C15" s="43" t="s">
        <v>69</v>
      </c>
      <c r="D15" s="41">
        <v>1774.6823085641613</v>
      </c>
      <c r="E15" s="41">
        <v>3074.2506325518993</v>
      </c>
      <c r="F15" s="41">
        <v>17823.34395857135</v>
      </c>
      <c r="G15" s="41">
        <v>495.2086330492259</v>
      </c>
      <c r="H15" s="41">
        <v>0</v>
      </c>
      <c r="I15" s="42">
        <v>270.86260000000004</v>
      </c>
      <c r="J15" s="42">
        <v>2442.2425</v>
      </c>
      <c r="K15" s="42">
        <f t="shared" si="0"/>
        <v>25880.59063273664</v>
      </c>
      <c r="L15" s="41">
        <v>168.44224675177412</v>
      </c>
    </row>
    <row r="16" spans="2:12" ht="15">
      <c r="B16" s="39">
        <v>12</v>
      </c>
      <c r="C16" s="43" t="s">
        <v>70</v>
      </c>
      <c r="D16" s="41">
        <v>1930.9321761779995</v>
      </c>
      <c r="E16" s="41">
        <v>2997.792603386841</v>
      </c>
      <c r="F16" s="41">
        <v>4346.120815166417</v>
      </c>
      <c r="G16" s="41">
        <v>52.8723090740645</v>
      </c>
      <c r="H16" s="41">
        <v>0</v>
      </c>
      <c r="I16" s="42">
        <v>112.61489999999999</v>
      </c>
      <c r="J16" s="42">
        <v>1524.9134999999992</v>
      </c>
      <c r="K16" s="42">
        <f t="shared" si="0"/>
        <v>10965.246303805321</v>
      </c>
      <c r="L16" s="41">
        <v>77.12059777912903</v>
      </c>
    </row>
    <row r="17" spans="2:12" ht="15">
      <c r="B17" s="39">
        <v>13</v>
      </c>
      <c r="C17" s="43" t="s">
        <v>71</v>
      </c>
      <c r="D17" s="41">
        <v>7.415117092677422</v>
      </c>
      <c r="E17" s="41">
        <v>80.67533377612907</v>
      </c>
      <c r="F17" s="41">
        <v>764.1043831148712</v>
      </c>
      <c r="G17" s="41">
        <v>20.537555255290318</v>
      </c>
      <c r="H17" s="41">
        <v>0</v>
      </c>
      <c r="I17" s="42">
        <v>5.718299999999999</v>
      </c>
      <c r="J17" s="42">
        <v>50.27700000000001</v>
      </c>
      <c r="K17" s="42">
        <f t="shared" si="0"/>
        <v>928.727689238968</v>
      </c>
      <c r="L17" s="41">
        <v>9.114345339225807</v>
      </c>
    </row>
    <row r="18" spans="2:12" ht="15">
      <c r="B18" s="39">
        <v>14</v>
      </c>
      <c r="C18" s="43" t="s">
        <v>72</v>
      </c>
      <c r="D18" s="41">
        <v>3.506323685806451</v>
      </c>
      <c r="E18" s="41">
        <v>25.45256891574193</v>
      </c>
      <c r="F18" s="41">
        <v>483.96183699909665</v>
      </c>
      <c r="G18" s="41">
        <v>6.277889715451613</v>
      </c>
      <c r="H18" s="41">
        <v>0</v>
      </c>
      <c r="I18" s="42">
        <v>8.2971</v>
      </c>
      <c r="J18" s="42">
        <v>22.909499999999998</v>
      </c>
      <c r="K18" s="42">
        <f t="shared" si="0"/>
        <v>550.4052193160966</v>
      </c>
      <c r="L18" s="41">
        <v>5.3721124953548385</v>
      </c>
    </row>
    <row r="19" spans="2:12" ht="15">
      <c r="B19" s="39">
        <v>15</v>
      </c>
      <c r="C19" s="43" t="s">
        <v>73</v>
      </c>
      <c r="D19" s="41">
        <v>54.64407850490323</v>
      </c>
      <c r="E19" s="41">
        <v>221.70138780019346</v>
      </c>
      <c r="F19" s="41">
        <v>2669.966252481612</v>
      </c>
      <c r="G19" s="41">
        <v>59.266363480225785</v>
      </c>
      <c r="H19" s="41">
        <v>0</v>
      </c>
      <c r="I19" s="42">
        <v>2.9514</v>
      </c>
      <c r="J19" s="42">
        <v>69.5579</v>
      </c>
      <c r="K19" s="42">
        <f t="shared" si="0"/>
        <v>3078.087382266934</v>
      </c>
      <c r="L19" s="41">
        <v>28.537440675451617</v>
      </c>
    </row>
    <row r="20" spans="2:12" ht="15">
      <c r="B20" s="39">
        <v>16</v>
      </c>
      <c r="C20" s="43" t="s">
        <v>74</v>
      </c>
      <c r="D20" s="41">
        <v>3108.286151708226</v>
      </c>
      <c r="E20" s="41">
        <v>4238.473050582643</v>
      </c>
      <c r="F20" s="41">
        <v>9670.38238005126</v>
      </c>
      <c r="G20" s="41">
        <v>136.33900989096776</v>
      </c>
      <c r="H20" s="41">
        <v>0</v>
      </c>
      <c r="I20" s="42">
        <v>651.3453000000001</v>
      </c>
      <c r="J20" s="42">
        <v>2611.157000000003</v>
      </c>
      <c r="K20" s="42">
        <f t="shared" si="0"/>
        <v>20415.9828922331</v>
      </c>
      <c r="L20" s="41">
        <v>196.35750604158056</v>
      </c>
    </row>
    <row r="21" spans="2:12" ht="15">
      <c r="B21" s="39">
        <v>17</v>
      </c>
      <c r="C21" s="43" t="s">
        <v>75</v>
      </c>
      <c r="D21" s="41">
        <v>127.75849835706451</v>
      </c>
      <c r="E21" s="41">
        <v>460.67061237496796</v>
      </c>
      <c r="F21" s="41">
        <v>2779.8651082389033</v>
      </c>
      <c r="G21" s="41">
        <v>41.71304248861291</v>
      </c>
      <c r="H21" s="41">
        <v>0</v>
      </c>
      <c r="I21" s="42">
        <v>96.62660000000001</v>
      </c>
      <c r="J21" s="42">
        <v>544.5622999999997</v>
      </c>
      <c r="K21" s="42">
        <f t="shared" si="0"/>
        <v>4051.196161459548</v>
      </c>
      <c r="L21" s="41">
        <v>38.54082757193548</v>
      </c>
    </row>
    <row r="22" spans="2:12" ht="15">
      <c r="B22" s="39">
        <v>18</v>
      </c>
      <c r="C22" s="40" t="s">
        <v>96</v>
      </c>
      <c r="D22" s="41">
        <v>0.008285213935483869</v>
      </c>
      <c r="E22" s="41">
        <v>0.0039714733870967744</v>
      </c>
      <c r="F22" s="41">
        <v>0.4075495149032258</v>
      </c>
      <c r="G22" s="41">
        <v>0.0007606122903225806</v>
      </c>
      <c r="H22" s="41">
        <v>0</v>
      </c>
      <c r="I22" s="42">
        <v>0</v>
      </c>
      <c r="J22" s="42">
        <v>0</v>
      </c>
      <c r="K22" s="42">
        <f t="shared" si="0"/>
        <v>0.420566814516129</v>
      </c>
      <c r="L22" s="41">
        <v>0.0036469031935483873</v>
      </c>
    </row>
    <row r="23" spans="2:12" ht="15">
      <c r="B23" s="39">
        <v>19</v>
      </c>
      <c r="C23" s="43" t="s">
        <v>76</v>
      </c>
      <c r="D23" s="41">
        <v>217.09524450432258</v>
      </c>
      <c r="E23" s="41">
        <v>665.2794135206774</v>
      </c>
      <c r="F23" s="41">
        <v>4310.086318635323</v>
      </c>
      <c r="G23" s="41">
        <v>95.56190338248386</v>
      </c>
      <c r="H23" s="41">
        <v>0</v>
      </c>
      <c r="I23" s="42">
        <v>67.5257</v>
      </c>
      <c r="J23" s="42">
        <v>419.73889999999994</v>
      </c>
      <c r="K23" s="42">
        <f t="shared" si="0"/>
        <v>5775.287480042807</v>
      </c>
      <c r="L23" s="41">
        <v>47.453924606064525</v>
      </c>
    </row>
    <row r="24" spans="2:12" ht="15">
      <c r="B24" s="39">
        <v>20</v>
      </c>
      <c r="C24" s="43" t="s">
        <v>77</v>
      </c>
      <c r="D24" s="41">
        <v>20698.103012385465</v>
      </c>
      <c r="E24" s="41">
        <v>30978.777397975613</v>
      </c>
      <c r="F24" s="41">
        <v>41389.36941201386</v>
      </c>
      <c r="G24" s="41">
        <v>915.8118903206924</v>
      </c>
      <c r="H24" s="41">
        <v>0</v>
      </c>
      <c r="I24" s="42">
        <v>4325.5931563906515</v>
      </c>
      <c r="J24" s="42">
        <v>45274.25680213661</v>
      </c>
      <c r="K24" s="42">
        <f t="shared" si="0"/>
        <v>143581.9116712229</v>
      </c>
      <c r="L24" s="41">
        <v>702.7363818541274</v>
      </c>
    </row>
    <row r="25" spans="2:12" ht="15">
      <c r="B25" s="39">
        <v>21</v>
      </c>
      <c r="C25" s="40" t="s">
        <v>78</v>
      </c>
      <c r="D25" s="41">
        <v>0.7237473384838709</v>
      </c>
      <c r="E25" s="41">
        <v>2.2082102007419357</v>
      </c>
      <c r="F25" s="41">
        <v>26.664691389387105</v>
      </c>
      <c r="G25" s="41">
        <v>0.4235416521612904</v>
      </c>
      <c r="H25" s="41">
        <v>0</v>
      </c>
      <c r="I25" s="42">
        <v>0.44139999999999996</v>
      </c>
      <c r="J25" s="42">
        <v>5.2303000000000015</v>
      </c>
      <c r="K25" s="42">
        <f t="shared" si="0"/>
        <v>35.691890580774206</v>
      </c>
      <c r="L25" s="41">
        <v>0.323959978483871</v>
      </c>
    </row>
    <row r="26" spans="2:12" ht="15">
      <c r="B26" s="39">
        <v>22</v>
      </c>
      <c r="C26" s="43" t="s">
        <v>79</v>
      </c>
      <c r="D26" s="41">
        <v>1.442028317516129</v>
      </c>
      <c r="E26" s="41">
        <v>50.88516985125806</v>
      </c>
      <c r="F26" s="41">
        <v>179.72230813329034</v>
      </c>
      <c r="G26" s="41">
        <v>2.599434187000001</v>
      </c>
      <c r="H26" s="41">
        <v>0</v>
      </c>
      <c r="I26" s="42">
        <v>0.6483</v>
      </c>
      <c r="J26" s="42">
        <v>6.064899999999998</v>
      </c>
      <c r="K26" s="42">
        <f t="shared" si="0"/>
        <v>241.36214048906453</v>
      </c>
      <c r="L26" s="41">
        <v>0.9528811500967742</v>
      </c>
    </row>
    <row r="27" spans="2:12" ht="15">
      <c r="B27" s="39">
        <v>23</v>
      </c>
      <c r="C27" s="40" t="s">
        <v>80</v>
      </c>
      <c r="D27" s="41">
        <v>0.1172564188064516</v>
      </c>
      <c r="E27" s="41">
        <v>3.230410681516129</v>
      </c>
      <c r="F27" s="41">
        <v>8.383263257806451</v>
      </c>
      <c r="G27" s="41">
        <v>0.38193625683870963</v>
      </c>
      <c r="H27" s="41">
        <v>0</v>
      </c>
      <c r="I27" s="42">
        <v>0.0704</v>
      </c>
      <c r="J27" s="42">
        <v>0.39799999999999996</v>
      </c>
      <c r="K27" s="42">
        <f t="shared" si="0"/>
        <v>12.58126661496774</v>
      </c>
      <c r="L27" s="41">
        <v>0.39754075490322577</v>
      </c>
    </row>
    <row r="28" spans="2:12" ht="15">
      <c r="B28" s="39">
        <v>24</v>
      </c>
      <c r="C28" s="40" t="s">
        <v>81</v>
      </c>
      <c r="D28" s="41">
        <v>1.4154959427096776</v>
      </c>
      <c r="E28" s="41">
        <v>2.0080784010645165</v>
      </c>
      <c r="F28" s="41">
        <v>37.30225984599998</v>
      </c>
      <c r="G28" s="41">
        <v>1.8980998725806453</v>
      </c>
      <c r="H28" s="41">
        <v>0</v>
      </c>
      <c r="I28" s="42">
        <v>0.451</v>
      </c>
      <c r="J28" s="42">
        <v>1.7386</v>
      </c>
      <c r="K28" s="42">
        <f t="shared" si="0"/>
        <v>44.81353406235481</v>
      </c>
      <c r="L28" s="41">
        <v>1.5196276066774188</v>
      </c>
    </row>
    <row r="29" spans="2:12" ht="15">
      <c r="B29" s="39">
        <v>25</v>
      </c>
      <c r="C29" s="43" t="s">
        <v>82</v>
      </c>
      <c r="D29" s="41">
        <v>3037.044457184</v>
      </c>
      <c r="E29" s="41">
        <v>8340.174265462352</v>
      </c>
      <c r="F29" s="41">
        <v>9771.648474545025</v>
      </c>
      <c r="G29" s="41">
        <v>129.4626472229355</v>
      </c>
      <c r="H29" s="41">
        <v>0</v>
      </c>
      <c r="I29" s="42">
        <v>358.579</v>
      </c>
      <c r="J29" s="42">
        <v>5448.696000000001</v>
      </c>
      <c r="K29" s="42">
        <f t="shared" si="0"/>
        <v>27085.604844414316</v>
      </c>
      <c r="L29" s="41">
        <v>143.59345844980652</v>
      </c>
    </row>
    <row r="30" spans="2:12" ht="15">
      <c r="B30" s="39">
        <v>26</v>
      </c>
      <c r="C30" s="43" t="s">
        <v>83</v>
      </c>
      <c r="D30" s="41">
        <v>145.740404940129</v>
      </c>
      <c r="E30" s="41">
        <v>684.2303680196458</v>
      </c>
      <c r="F30" s="41">
        <v>2390.076083745065</v>
      </c>
      <c r="G30" s="41">
        <v>54.28205067683871</v>
      </c>
      <c r="H30" s="41">
        <v>0</v>
      </c>
      <c r="I30" s="42">
        <v>19.088899999999995</v>
      </c>
      <c r="J30" s="42">
        <v>194.88119999999998</v>
      </c>
      <c r="K30" s="42">
        <f t="shared" si="0"/>
        <v>3488.2990073816786</v>
      </c>
      <c r="L30" s="41">
        <v>32.75927743858064</v>
      </c>
    </row>
    <row r="31" spans="2:12" ht="15">
      <c r="B31" s="39">
        <v>27</v>
      </c>
      <c r="C31" s="43" t="s">
        <v>22</v>
      </c>
      <c r="D31" s="41">
        <v>128.55519884596774</v>
      </c>
      <c r="E31" s="41">
        <v>542.3190636630324</v>
      </c>
      <c r="F31" s="41">
        <v>5055.2881135705775</v>
      </c>
      <c r="G31" s="41">
        <v>98.72371325154839</v>
      </c>
      <c r="H31" s="41">
        <v>0</v>
      </c>
      <c r="I31" s="42">
        <v>195.10999999999999</v>
      </c>
      <c r="J31" s="42">
        <v>1080.4342000000008</v>
      </c>
      <c r="K31" s="42">
        <f t="shared" si="0"/>
        <v>7100.430289331126</v>
      </c>
      <c r="L31" s="41">
        <v>67.053545246</v>
      </c>
    </row>
    <row r="32" spans="2:12" ht="15">
      <c r="B32" s="39">
        <v>28</v>
      </c>
      <c r="C32" s="43" t="s">
        <v>84</v>
      </c>
      <c r="D32" s="41">
        <v>14.665071450225808</v>
      </c>
      <c r="E32" s="41">
        <v>16.89854006706452</v>
      </c>
      <c r="F32" s="41">
        <v>169.45450304919342</v>
      </c>
      <c r="G32" s="41">
        <v>2.6015751396129034</v>
      </c>
      <c r="H32" s="41">
        <v>0</v>
      </c>
      <c r="I32" s="42">
        <v>0</v>
      </c>
      <c r="J32" s="42">
        <v>0</v>
      </c>
      <c r="K32" s="42">
        <f t="shared" si="0"/>
        <v>203.61968970609664</v>
      </c>
      <c r="L32" s="41">
        <v>3.048243811290322</v>
      </c>
    </row>
    <row r="33" spans="2:12" ht="15">
      <c r="B33" s="39">
        <v>29</v>
      </c>
      <c r="C33" s="43" t="s">
        <v>85</v>
      </c>
      <c r="D33" s="41">
        <v>76.75254732554838</v>
      </c>
      <c r="E33" s="41">
        <v>468.7076386642903</v>
      </c>
      <c r="F33" s="41">
        <v>3488.7230474096746</v>
      </c>
      <c r="G33" s="41">
        <v>54.16317552932257</v>
      </c>
      <c r="H33" s="41">
        <v>0</v>
      </c>
      <c r="I33" s="42">
        <v>39.870900000000006</v>
      </c>
      <c r="J33" s="42">
        <v>423.3604000000002</v>
      </c>
      <c r="K33" s="42">
        <f t="shared" si="0"/>
        <v>4551.577708928837</v>
      </c>
      <c r="L33" s="41">
        <v>41.63007727751612</v>
      </c>
    </row>
    <row r="34" spans="2:12" ht="15">
      <c r="B34" s="39">
        <v>30</v>
      </c>
      <c r="C34" s="43" t="s">
        <v>86</v>
      </c>
      <c r="D34" s="41">
        <v>608.0965107519996</v>
      </c>
      <c r="E34" s="41">
        <v>963.9631019434831</v>
      </c>
      <c r="F34" s="41">
        <v>4622.42448275903</v>
      </c>
      <c r="G34" s="41">
        <v>48.27192919161291</v>
      </c>
      <c r="H34" s="41">
        <v>0</v>
      </c>
      <c r="I34" s="42">
        <v>63.4234</v>
      </c>
      <c r="J34" s="42">
        <v>600.0616999999999</v>
      </c>
      <c r="K34" s="42">
        <f t="shared" si="0"/>
        <v>6906.241124646125</v>
      </c>
      <c r="L34" s="41">
        <v>51.08086602529033</v>
      </c>
    </row>
    <row r="35" spans="2:12" ht="15">
      <c r="B35" s="39">
        <v>31</v>
      </c>
      <c r="C35" s="40" t="s">
        <v>87</v>
      </c>
      <c r="D35" s="41">
        <v>5.340353871483869</v>
      </c>
      <c r="E35" s="41">
        <v>6.0393849589999995</v>
      </c>
      <c r="F35" s="41">
        <v>84.61969561519356</v>
      </c>
      <c r="G35" s="41">
        <v>2.7270162044838706</v>
      </c>
      <c r="H35" s="41">
        <v>0</v>
      </c>
      <c r="I35" s="42">
        <v>0</v>
      </c>
      <c r="J35" s="42">
        <v>0</v>
      </c>
      <c r="K35" s="42">
        <f t="shared" si="0"/>
        <v>98.72645065016131</v>
      </c>
      <c r="L35" s="41">
        <v>2.3572539027096773</v>
      </c>
    </row>
    <row r="36" spans="2:12" ht="15">
      <c r="B36" s="39">
        <v>32</v>
      </c>
      <c r="C36" s="43" t="s">
        <v>88</v>
      </c>
      <c r="D36" s="41">
        <v>2790.9446590589355</v>
      </c>
      <c r="E36" s="41">
        <v>3570.7175945818058</v>
      </c>
      <c r="F36" s="41">
        <v>7482.305148540452</v>
      </c>
      <c r="G36" s="41">
        <v>100.8069839438387</v>
      </c>
      <c r="H36" s="41">
        <v>0</v>
      </c>
      <c r="I36" s="42">
        <v>617.4486999999999</v>
      </c>
      <c r="J36" s="42">
        <v>2292.7081999999996</v>
      </c>
      <c r="K36" s="42">
        <f t="shared" si="0"/>
        <v>16854.931286125033</v>
      </c>
      <c r="L36" s="41">
        <v>184.04408670235486</v>
      </c>
    </row>
    <row r="37" spans="2:12" ht="15">
      <c r="B37" s="39">
        <v>33</v>
      </c>
      <c r="C37" s="43" t="s">
        <v>89</v>
      </c>
      <c r="D37" s="41">
        <v>703.4469239217419</v>
      </c>
      <c r="E37" s="41">
        <v>1898.242135185484</v>
      </c>
      <c r="F37" s="41">
        <v>3847.346969916029</v>
      </c>
      <c r="G37" s="41">
        <v>59.19717911261289</v>
      </c>
      <c r="H37" s="41">
        <v>0</v>
      </c>
      <c r="I37" s="42">
        <v>213.818</v>
      </c>
      <c r="J37" s="42">
        <v>1315.1619999999996</v>
      </c>
      <c r="K37" s="42">
        <f t="shared" si="0"/>
        <v>8037.213208135867</v>
      </c>
      <c r="L37" s="41">
        <v>83.05822830319352</v>
      </c>
    </row>
    <row r="38" spans="2:12" ht="15">
      <c r="B38" s="39">
        <v>34</v>
      </c>
      <c r="C38" s="43" t="s">
        <v>90</v>
      </c>
      <c r="D38" s="41">
        <v>2.088899502451613</v>
      </c>
      <c r="E38" s="41">
        <v>12.730322186129026</v>
      </c>
      <c r="F38" s="41">
        <v>96.1794325162581</v>
      </c>
      <c r="G38" s="41">
        <v>2.5500580557096773</v>
      </c>
      <c r="H38" s="41">
        <v>0</v>
      </c>
      <c r="I38" s="42">
        <v>0.7662</v>
      </c>
      <c r="J38" s="42">
        <v>8.0001</v>
      </c>
      <c r="K38" s="42">
        <f t="shared" si="0"/>
        <v>122.31501226054843</v>
      </c>
      <c r="L38" s="41">
        <v>1.6076515455806453</v>
      </c>
    </row>
    <row r="39" spans="2:12" ht="15">
      <c r="B39" s="39">
        <v>35</v>
      </c>
      <c r="C39" s="43" t="s">
        <v>91</v>
      </c>
      <c r="D39" s="41">
        <v>496.1425171906452</v>
      </c>
      <c r="E39" s="41">
        <v>1922.3842029267723</v>
      </c>
      <c r="F39" s="41">
        <v>11788.22775943636</v>
      </c>
      <c r="G39" s="41">
        <v>172.60081065603225</v>
      </c>
      <c r="H39" s="41">
        <v>0</v>
      </c>
      <c r="I39" s="42">
        <v>190.20569999999998</v>
      </c>
      <c r="J39" s="42">
        <v>1627.1483000000007</v>
      </c>
      <c r="K39" s="42">
        <f t="shared" si="0"/>
        <v>16196.709290209812</v>
      </c>
      <c r="L39" s="41">
        <v>121.93830330090319</v>
      </c>
    </row>
    <row r="40" spans="2:12" ht="15">
      <c r="B40" s="39">
        <v>36</v>
      </c>
      <c r="C40" s="43" t="s">
        <v>92</v>
      </c>
      <c r="D40" s="41">
        <v>58.45726077364515</v>
      </c>
      <c r="E40" s="41">
        <v>151.39854353874182</v>
      </c>
      <c r="F40" s="41">
        <v>1178.574751047612</v>
      </c>
      <c r="G40" s="41">
        <v>16.69493842070968</v>
      </c>
      <c r="H40" s="41">
        <v>0</v>
      </c>
      <c r="I40" s="42">
        <v>0.0011</v>
      </c>
      <c r="J40" s="42">
        <v>0.0086</v>
      </c>
      <c r="K40" s="42">
        <f t="shared" si="0"/>
        <v>1405.1351937807083</v>
      </c>
      <c r="L40" s="41">
        <v>12.530762677387099</v>
      </c>
    </row>
    <row r="41" spans="2:12" ht="15">
      <c r="B41" s="39">
        <v>37</v>
      </c>
      <c r="C41" s="43" t="s">
        <v>93</v>
      </c>
      <c r="D41" s="41">
        <v>1811.112591327032</v>
      </c>
      <c r="E41" s="41">
        <v>4566.3609606545215</v>
      </c>
      <c r="F41" s="41">
        <v>9509.784980970771</v>
      </c>
      <c r="G41" s="41">
        <v>218.7791657193549</v>
      </c>
      <c r="H41" s="41">
        <v>0</v>
      </c>
      <c r="I41" s="42">
        <v>204.0438</v>
      </c>
      <c r="J41" s="42">
        <v>2727.1749</v>
      </c>
      <c r="K41" s="42">
        <f t="shared" si="0"/>
        <v>19037.256398671678</v>
      </c>
      <c r="L41" s="41">
        <v>128.01631603712906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38635.73196604305</v>
      </c>
      <c r="E42" s="46">
        <f t="shared" si="1"/>
        <v>67463.90546751767</v>
      </c>
      <c r="F42" s="46">
        <f t="shared" si="1"/>
        <v>153526.48339266845</v>
      </c>
      <c r="G42" s="46">
        <f t="shared" si="1"/>
        <v>3012.344777406627</v>
      </c>
      <c r="H42" s="46">
        <f t="shared" si="1"/>
        <v>0</v>
      </c>
      <c r="I42" s="46">
        <f t="shared" si="1"/>
        <v>7778.905356390651</v>
      </c>
      <c r="J42" s="46">
        <f t="shared" si="1"/>
        <v>69653.53620213662</v>
      </c>
      <c r="K42" s="46">
        <f t="shared" si="1"/>
        <v>340070.90716216294</v>
      </c>
      <c r="L42" s="46">
        <f t="shared" si="1"/>
        <v>2281.5211172009335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2023-08-09T05:41:38Z</dcterms:modified>
  <cp:category/>
  <cp:version/>
  <cp:contentType/>
  <cp:contentStatus/>
</cp:coreProperties>
</file>