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<sst xmlns="http://schemas.openxmlformats.org/spreadsheetml/2006/main" count="279" uniqueCount="245">
  <si>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</si>
  <si>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</si>
  <si>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</si>
  <si>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</si>
  <si>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</si>
  <si>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</si>
  <si>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</si>
  <si>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</si>
  <si>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</si>
  <si>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</si>
  <si>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</si>
  <si>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</si>
  <si>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</si>
  <si>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</si>
  <si>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</si>
  <si>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</si>
  <si>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</si>
  <si>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</si>
  <si>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</si>
  <si>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</si>
  <si>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</si>
  <si>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</si>
  <si>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</si>
  <si>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</si>
  <si>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</si>
  <si>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</si>
  <si>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</si>
  <si>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</si>
  <si>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</si>
  <si>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</si>
  <si>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</si>
  <si>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</si>
  <si>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</si>
  <si>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</si>
  <si>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</si>
  <si>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</si>
  <si>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</si>
  <si>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</si>
  <si>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</si>
  <si>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</si>
  <si>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</si>
  <si>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</si>
  <si>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</si>
  <si>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</si>
  <si>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</si>
  <si>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</si>
  <si>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</si>
  <si>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</si>
  <si>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</si>
  <si>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</si>
  <si>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</si>
  <si>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</si>
  <si>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</si>
  <si>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</si>
  <si>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</si>
  <si>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</si>
  <si>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</si>
  <si>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</si>
  <si>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</si>
  <si>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</si>
  <si>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</si>
  <si>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</si>
  <si>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</si>
  <si>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</si>
  <si>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</si>
  <si>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</si>
  <si>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</si>
  <si>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</si>
  <si>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</si>
  <si>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</si>
  <si>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</si>
  <si>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</si>
  <si>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</si>
  <si>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</si>
  <si>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</si>
  <si>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</si>
  <si>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</si>
  <si>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</si>
  <si>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</si>
  <si>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</si>
  <si>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</si>
  <si>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</si>
  <si>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</si>
  <si>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</si>
  <si>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</si>
  <si>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</si>
  <si>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</si>
  <si>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</si>
  <si>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</si>
  <si>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</si>
  <si>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</si>
  <si>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</si>
  <si>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</si>
  <si>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</si>
  <si>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</si>
  <si>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</si>
  <si>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</si>
  <si>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</si>
  <si>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</si>
  <si>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</si>
  <si>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</si>
  <si>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</si>
  <si>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</si>
  <si>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</si>
  <si>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</si>
  <si>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</si>
  <si>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</si>
  <si>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</si>
  <si>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</si>
  <si>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</si>
  <si>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</si>
  <si>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</si>
  <si>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</si>
  <si>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</si>
  <si>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</si>
  <si>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</si>
  <si>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</si>
  <si>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</si>
  <si>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</si>
  <si>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</si>
  <si>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</si>
  <si>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</si>
  <si>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</si>
  <si>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</si>
  <si>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</si>
  <si>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</si>
  <si>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</si>
  <si>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</si>
  <si>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</si>
  <si>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</si>
  <si>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</si>
  <si>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</si>
  <si>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</si>
  <si>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</si>
  <si>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</si>
  <si>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</si>
  <si>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</si>
  <si>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</si>
  <si>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</si>
  <si>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 - SERIES 2</t>
  </si>
  <si>
    <t>NIPPON INDIA FIXED HORIZON FUND - XXXVI - SERIES 5</t>
  </si>
  <si>
    <t>NIPPON INDIA FIXED HORIZON FUND - XXXVI - SERIES 8</t>
  </si>
  <si>
    <t>NIPPON INDIA FIXED HORIZON FUND - XXXV - SERIES 9</t>
  </si>
  <si>
    <t>NIPPON INDIA FIXED HORIZON FUND - XXXV - SERIES 16</t>
  </si>
  <si>
    <t>NIPPON INDIA FIXED HORIZON FUND - XXXVII - SERIES 03</t>
  </si>
  <si>
    <t>NIPPON INDIA FIXED HORIZON FUND - XXXVII - SERIES 04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</si>
  <si>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</si>
  <si>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</si>
  <si>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</si>
  <si>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</si>
  <si>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</si>
  <si>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</si>
  <si>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</si>
  <si>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</si>
  <si>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</si>
  <si>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</si>
  <si>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</si>
  <si>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</si>
  <si>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</si>
  <si>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</si>
  <si>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</si>
  <si>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</si>
  <si>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</si>
  <si>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</si>
  <si>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</si>
  <si>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</si>
  <si>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</si>
  <si>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</si>
  <si>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</si>
  <si>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</si>
  <si>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</si>
  <si>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</si>
  <si>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</si>
  <si>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</si>
  <si>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</si>
  <si>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</si>
  <si>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</si>
  <si>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</si>
  <si>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</si>
  <si>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</si>
  <si>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</si>
  <si>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</si>
  <si>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</si>
  <si>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</si>
  <si>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</si>
  <si>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</si>
  <si>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</si>
  <si>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</si>
  <si>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</si>
  <si>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</si>
  <si>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</si>
  <si>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</si>
  <si>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</si>
  <si>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</si>
  <si>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</si>
  <si>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</si>
  <si>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</si>
  <si>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</si>
  <si>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</si>
  <si>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</si>
  <si>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</si>
  <si>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</si>
  <si>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</si>
  <si>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</si>
  <si>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</si>
  <si>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</si>
  <si>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</si>
  <si>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</si>
  <si>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</si>
  <si>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</si>
  <si>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</si>
  <si>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</si>
  <si>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</si>
  <si>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</si>
  <si>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</si>
  <si>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</si>
  <si>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</si>
  <si>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</si>
  <si>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</si>
  <si>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</si>
  <si>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</si>
  <si>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</si>
  <si>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</si>
  <si>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</si>
  <si>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</si>
  <si>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</si>
  <si>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</si>
  <si>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</si>
  <si>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ETF 5 YEAR GILT</t>
  </si>
  <si>
    <t>Nippon India Mutual Fund: Average Net Assets Under Management (AAUM) as on Jun 2021 (All figures in Rs. Crore)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</si>
  <si>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</si>
  <si>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</si>
  <si>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</si>
  <si>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</si>
  <si>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Table showing State wise /Union Territory wise contribution to AAUM of category of schemes as on Jun 2021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</si>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</sst>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164" fontId="8" fillId="0" borderId="11" xfId="42" applyFont="1" applyBorder="1" applyAlignment="1">
      <alignment horizontal="left"/>
    </xf>
    <xf numFmtId="164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64" fontId="0" fillId="0" borderId="0" xfId="42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4" fillId="0" borderId="26" xfId="56" applyNumberFormat="1" applyFont="1" applyFill="1" applyBorder="1" applyAlignment="1">
      <alignment horizontal="left" vertical="top" wrapText="1"/>
      <protection/>
    </xf>
    <xf numFmtId="2" fontId="4" fillId="0" borderId="2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229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8.75" thickBot="1">
      <c r="A4" s="75"/>
      <c r="B4" s="77"/>
      <c r="C4" s="68" t="s">
        <v>50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51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50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51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50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51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33.6686574935666</v>
      </c>
      <c r="E9" s="22">
        <v>0</v>
      </c>
      <c r="F9" s="22">
        <v>0</v>
      </c>
      <c r="G9" s="23">
        <v>0</v>
      </c>
      <c r="H9" s="21">
        <v>353.0942830989382</v>
      </c>
      <c r="I9" s="22">
        <v>14037.394853042597</v>
      </c>
      <c r="J9" s="22">
        <v>1014.3195438541331</v>
      </c>
      <c r="K9" s="22">
        <v>0</v>
      </c>
      <c r="L9" s="23">
        <v>617.5309946751221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163.84312792140878</v>
      </c>
      <c r="S9" s="22">
        <v>1366.9347343120971</v>
      </c>
      <c r="T9" s="22">
        <v>96.1342506675998</v>
      </c>
      <c r="U9" s="22">
        <v>0</v>
      </c>
      <c r="V9" s="23">
        <v>180.51287419159434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339.1054403293259</v>
      </c>
      <c r="AW9" s="22">
        <v>2696.267893502985</v>
      </c>
      <c r="AX9" s="22">
        <v>5.7642945481997</v>
      </c>
      <c r="AY9" s="22">
        <v>0</v>
      </c>
      <c r="AZ9" s="23">
        <v>945.1918952270956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233.23001579757025</v>
      </c>
      <c r="BG9" s="22">
        <v>173.74034436728343</v>
      </c>
      <c r="BH9" s="22">
        <v>25.630062019433</v>
      </c>
      <c r="BI9" s="22">
        <v>0</v>
      </c>
      <c r="BJ9" s="23">
        <v>243.75153738650573</v>
      </c>
      <c r="BK9" s="24">
        <f>SUM(C9:BJ9)</f>
        <v>22526.114802435462</v>
      </c>
    </row>
    <row r="10" spans="1:63" s="25" customFormat="1" ht="15">
      <c r="A10" s="20"/>
      <c r="B10" s="7" t="s">
        <v>98</v>
      </c>
      <c r="C10" s="21">
        <v>0</v>
      </c>
      <c r="D10" s="22">
        <v>26.3327386791666</v>
      </c>
      <c r="E10" s="22">
        <v>0</v>
      </c>
      <c r="F10" s="22">
        <v>0</v>
      </c>
      <c r="G10" s="23">
        <v>0</v>
      </c>
      <c r="H10" s="21">
        <v>3.423969854863501</v>
      </c>
      <c r="I10" s="22">
        <v>3813.7198509977643</v>
      </c>
      <c r="J10" s="22">
        <v>8.9947688973333</v>
      </c>
      <c r="K10" s="22">
        <v>0</v>
      </c>
      <c r="L10" s="23">
        <v>29.4161048895315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2.0350660068632</v>
      </c>
      <c r="S10" s="22">
        <v>188.92273616339938</v>
      </c>
      <c r="T10" s="22">
        <v>5.6798712972331</v>
      </c>
      <c r="U10" s="22">
        <v>0</v>
      </c>
      <c r="V10" s="23">
        <v>7.315130658598699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21.258994794703902</v>
      </c>
      <c r="AW10" s="22">
        <v>1860.4944604087852</v>
      </c>
      <c r="AX10" s="22">
        <v>3.2632779806330996</v>
      </c>
      <c r="AY10" s="22">
        <v>0</v>
      </c>
      <c r="AZ10" s="23">
        <v>82.54643432988479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22.210581450292807</v>
      </c>
      <c r="BG10" s="22">
        <v>115.41961147976492</v>
      </c>
      <c r="BH10" s="22">
        <v>3.0971163211331</v>
      </c>
      <c r="BI10" s="22">
        <v>0</v>
      </c>
      <c r="BJ10" s="23">
        <v>27.1184309161874</v>
      </c>
      <c r="BK10" s="24">
        <f>SUM(C10:BJ10)</f>
        <v>6221.2491451261385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60.001396172733195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356.5182529538017</v>
      </c>
      <c r="I11" s="27">
        <f t="shared" si="0"/>
        <v>17851.11470404036</v>
      </c>
      <c r="J11" s="27">
        <f t="shared" si="0"/>
        <v>1023.3143127514664</v>
      </c>
      <c r="K11" s="27">
        <f t="shared" si="0"/>
        <v>0</v>
      </c>
      <c r="L11" s="28">
        <f t="shared" si="0"/>
        <v>646.9470995646536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165.87819392827197</v>
      </c>
      <c r="S11" s="27">
        <f t="shared" si="0"/>
        <v>1555.8574704754965</v>
      </c>
      <c r="T11" s="27">
        <f t="shared" si="0"/>
        <v>101.8141219648329</v>
      </c>
      <c r="U11" s="27">
        <f t="shared" si="0"/>
        <v>0</v>
      </c>
      <c r="V11" s="28">
        <f t="shared" si="0"/>
        <v>187.82800485019303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360.3644351240298</v>
      </c>
      <c r="AW11" s="27">
        <f t="shared" si="1"/>
        <v>4556.76235391177</v>
      </c>
      <c r="AX11" s="27">
        <f t="shared" si="1"/>
        <v>9.027572528832799</v>
      </c>
      <c r="AY11" s="27">
        <f t="shared" si="1"/>
        <v>0</v>
      </c>
      <c r="AZ11" s="28">
        <f t="shared" si="1"/>
        <v>1027.7383295569805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255.44059724786305</v>
      </c>
      <c r="BG11" s="27">
        <f t="shared" si="1"/>
        <v>289.15995584704837</v>
      </c>
      <c r="BH11" s="27">
        <f t="shared" si="1"/>
        <v>28.727178340566102</v>
      </c>
      <c r="BI11" s="27">
        <f t="shared" si="1"/>
        <v>0</v>
      </c>
      <c r="BJ11" s="28">
        <f t="shared" si="1"/>
        <v>270.8699683026931</v>
      </c>
      <c r="BK11" s="29">
        <f t="shared" si="1"/>
        <v>28747.3639475616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44.9091163176999</v>
      </c>
      <c r="E14" s="22">
        <v>0</v>
      </c>
      <c r="F14" s="22">
        <v>0</v>
      </c>
      <c r="G14" s="23">
        <v>0</v>
      </c>
      <c r="H14" s="21">
        <v>103.55818238421892</v>
      </c>
      <c r="I14" s="22">
        <v>533.9606436796653</v>
      </c>
      <c r="J14" s="22">
        <v>0</v>
      </c>
      <c r="K14" s="22">
        <v>0</v>
      </c>
      <c r="L14" s="23">
        <v>243.25472507472819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47.464350843922304</v>
      </c>
      <c r="S14" s="22">
        <v>93.266468973799</v>
      </c>
      <c r="T14" s="22">
        <v>20.073433406933297</v>
      </c>
      <c r="U14" s="22">
        <v>0</v>
      </c>
      <c r="V14" s="23">
        <v>39.76681205796341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35.39963899825581</v>
      </c>
      <c r="AW14" s="22">
        <v>211.80268702228997</v>
      </c>
      <c r="AX14" s="22">
        <v>2.6127342348333</v>
      </c>
      <c r="AY14" s="22">
        <v>0</v>
      </c>
      <c r="AZ14" s="23">
        <v>135.56419203085122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15.784249634697595</v>
      </c>
      <c r="BG14" s="22">
        <v>21.8681653302654</v>
      </c>
      <c r="BH14" s="22">
        <v>10.8001904419999</v>
      </c>
      <c r="BI14" s="22">
        <v>0</v>
      </c>
      <c r="BJ14" s="23">
        <v>26.9870072047286</v>
      </c>
      <c r="BK14" s="24">
        <f>SUM(C14:BJ14)</f>
        <v>1587.0725976368517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44.9091163176999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103.55818238421892</v>
      </c>
      <c r="I15" s="27">
        <f t="shared" si="2"/>
        <v>533.9606436796653</v>
      </c>
      <c r="J15" s="27">
        <f t="shared" si="2"/>
        <v>0</v>
      </c>
      <c r="K15" s="27">
        <f t="shared" si="2"/>
        <v>0</v>
      </c>
      <c r="L15" s="28">
        <f t="shared" si="2"/>
        <v>243.25472507472819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47.464350843922304</v>
      </c>
      <c r="S15" s="27">
        <f t="shared" si="2"/>
        <v>93.266468973799</v>
      </c>
      <c r="T15" s="27">
        <f t="shared" si="2"/>
        <v>20.073433406933297</v>
      </c>
      <c r="U15" s="27">
        <f t="shared" si="2"/>
        <v>0</v>
      </c>
      <c r="V15" s="28">
        <f t="shared" si="2"/>
        <v>39.76681205796341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35.39963899825581</v>
      </c>
      <c r="AW15" s="27">
        <f t="shared" si="2"/>
        <v>211.80268702228997</v>
      </c>
      <c r="AX15" s="27">
        <f t="shared" si="2"/>
        <v>2.6127342348333</v>
      </c>
      <c r="AY15" s="27">
        <f t="shared" si="2"/>
        <v>0</v>
      </c>
      <c r="AZ15" s="28">
        <f t="shared" si="2"/>
        <v>135.56419203085122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15.784249634697595</v>
      </c>
      <c r="BG15" s="27">
        <f t="shared" si="2"/>
        <v>21.8681653302654</v>
      </c>
      <c r="BH15" s="27">
        <f t="shared" si="2"/>
        <v>10.8001904419999</v>
      </c>
      <c r="BI15" s="27">
        <f t="shared" si="2"/>
        <v>0</v>
      </c>
      <c r="BJ15" s="28">
        <f t="shared" si="2"/>
        <v>26.9870072047286</v>
      </c>
      <c r="BK15" s="28">
        <f t="shared" si="2"/>
        <v>1587.0725976368517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0.5155947013333</v>
      </c>
      <c r="E18" s="22">
        <v>0</v>
      </c>
      <c r="F18" s="22">
        <v>0</v>
      </c>
      <c r="G18" s="23">
        <v>0</v>
      </c>
      <c r="H18" s="21">
        <v>0.0918044878999</v>
      </c>
      <c r="I18" s="22">
        <v>0</v>
      </c>
      <c r="J18" s="22">
        <v>0</v>
      </c>
      <c r="K18" s="22">
        <v>0</v>
      </c>
      <c r="L18" s="23">
        <v>0.40128016910000003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0.0458060244332</v>
      </c>
      <c r="S18" s="22">
        <v>0</v>
      </c>
      <c r="T18" s="22">
        <v>0</v>
      </c>
      <c r="U18" s="22">
        <v>0</v>
      </c>
      <c r="V18" s="23">
        <v>0.0835873897333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0.40720949753269997</v>
      </c>
      <c r="AW18" s="22">
        <v>1.7579235856059743</v>
      </c>
      <c r="AX18" s="22">
        <v>0</v>
      </c>
      <c r="AY18" s="22">
        <v>0</v>
      </c>
      <c r="AZ18" s="23">
        <v>0.8083412716662001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0.35354248886589995</v>
      </c>
      <c r="BG18" s="22">
        <v>0.024412302466600002</v>
      </c>
      <c r="BH18" s="22">
        <v>0</v>
      </c>
      <c r="BI18" s="22">
        <v>0</v>
      </c>
      <c r="BJ18" s="23">
        <v>0.2423778413665</v>
      </c>
      <c r="BK18" s="24">
        <f aca="true" t="shared" si="3" ref="BK18:BK29">SUM(C18:BJ18)</f>
        <v>4.731879760003574</v>
      </c>
    </row>
    <row r="19" spans="1:63" s="25" customFormat="1" ht="15">
      <c r="A19" s="20"/>
      <c r="B19" s="7" t="s">
        <v>101</v>
      </c>
      <c r="C19" s="21">
        <v>0</v>
      </c>
      <c r="D19" s="22">
        <v>0.5113038496333</v>
      </c>
      <c r="E19" s="22">
        <v>0</v>
      </c>
      <c r="F19" s="22">
        <v>0</v>
      </c>
      <c r="G19" s="23">
        <v>0</v>
      </c>
      <c r="H19" s="21">
        <v>0.053206794433299995</v>
      </c>
      <c r="I19" s="22">
        <v>0.0553867771333</v>
      </c>
      <c r="J19" s="22">
        <v>0</v>
      </c>
      <c r="K19" s="22">
        <v>0</v>
      </c>
      <c r="L19" s="23">
        <v>0.35709601370000005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0.049211913199800006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0.2017184627329</v>
      </c>
      <c r="AW19" s="22">
        <v>1.147830529624021</v>
      </c>
      <c r="AX19" s="22">
        <v>0</v>
      </c>
      <c r="AY19" s="22">
        <v>0</v>
      </c>
      <c r="AZ19" s="23">
        <v>0.5527989594331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0.0832475309998</v>
      </c>
      <c r="BG19" s="22">
        <v>0</v>
      </c>
      <c r="BH19" s="22">
        <v>0</v>
      </c>
      <c r="BI19" s="22">
        <v>0</v>
      </c>
      <c r="BJ19" s="23">
        <v>0.5462228493665999</v>
      </c>
      <c r="BK19" s="24">
        <f t="shared" si="3"/>
        <v>3.558023680256121</v>
      </c>
    </row>
    <row r="20" spans="1:63" s="25" customFormat="1" ht="15">
      <c r="A20" s="20"/>
      <c r="B20" s="7" t="s">
        <v>205</v>
      </c>
      <c r="C20" s="21">
        <v>0</v>
      </c>
      <c r="D20" s="22">
        <v>0.5605635</v>
      </c>
      <c r="E20" s="22">
        <v>0</v>
      </c>
      <c r="F20" s="22">
        <v>0</v>
      </c>
      <c r="G20" s="23">
        <v>0</v>
      </c>
      <c r="H20" s="21">
        <v>0.025785920999999996</v>
      </c>
      <c r="I20" s="22">
        <v>0</v>
      </c>
      <c r="J20" s="22">
        <v>0</v>
      </c>
      <c r="K20" s="22">
        <v>0</v>
      </c>
      <c r="L20" s="23">
        <v>196.406875749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0.0181008107333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0.0085046996333</v>
      </c>
      <c r="AW20" s="22">
        <v>0</v>
      </c>
      <c r="AX20" s="22">
        <v>0</v>
      </c>
      <c r="AY20" s="22">
        <v>0</v>
      </c>
      <c r="AZ20" s="23">
        <v>0.10966585460498174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0.0027975983331</v>
      </c>
      <c r="BG20" s="22">
        <v>0</v>
      </c>
      <c r="BH20" s="22">
        <v>0</v>
      </c>
      <c r="BI20" s="22">
        <v>0</v>
      </c>
      <c r="BJ20" s="23">
        <v>0.043642534000000004</v>
      </c>
      <c r="BK20" s="24">
        <f t="shared" si="3"/>
        <v>197.17593666730468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0.7716898939664001</v>
      </c>
      <c r="I21" s="22">
        <v>4.7741572805333</v>
      </c>
      <c r="J21" s="22">
        <v>0.31956</v>
      </c>
      <c r="K21" s="22">
        <v>0</v>
      </c>
      <c r="L21" s="23">
        <v>25.658649747066296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0.49209169679979986</v>
      </c>
      <c r="S21" s="22">
        <v>6.69414288</v>
      </c>
      <c r="T21" s="22">
        <v>0</v>
      </c>
      <c r="U21" s="22">
        <v>0</v>
      </c>
      <c r="V21" s="23">
        <v>4.0657546786665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8.638704602130602</v>
      </c>
      <c r="AW21" s="22">
        <v>36.888940393141056</v>
      </c>
      <c r="AX21" s="22">
        <v>0</v>
      </c>
      <c r="AY21" s="22">
        <v>0</v>
      </c>
      <c r="AZ21" s="23">
        <v>84.9753111982969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2.2620677592986</v>
      </c>
      <c r="BG21" s="22">
        <v>12.727624249266201</v>
      </c>
      <c r="BH21" s="22">
        <v>0.64940697</v>
      </c>
      <c r="BI21" s="22">
        <v>0</v>
      </c>
      <c r="BJ21" s="23">
        <v>12.573137636565999</v>
      </c>
      <c r="BK21" s="24">
        <f t="shared" si="3"/>
        <v>201.49123898573163</v>
      </c>
    </row>
    <row r="22" spans="1:63" s="25" customFormat="1" ht="15">
      <c r="A22" s="20"/>
      <c r="B22" s="7" t="s">
        <v>103</v>
      </c>
      <c r="C22" s="21">
        <v>0</v>
      </c>
      <c r="D22" s="22">
        <v>2.5321753333333</v>
      </c>
      <c r="E22" s="22">
        <v>0</v>
      </c>
      <c r="F22" s="22">
        <v>0</v>
      </c>
      <c r="G22" s="23">
        <v>0</v>
      </c>
      <c r="H22" s="21">
        <v>0.08617928293299998</v>
      </c>
      <c r="I22" s="22">
        <v>58.3919631866665</v>
      </c>
      <c r="J22" s="22">
        <v>0</v>
      </c>
      <c r="K22" s="22">
        <v>0</v>
      </c>
      <c r="L22" s="23">
        <v>5.094457072999701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0.027853928666499994</v>
      </c>
      <c r="S22" s="22">
        <v>0</v>
      </c>
      <c r="T22" s="22">
        <v>0</v>
      </c>
      <c r="U22" s="22">
        <v>0</v>
      </c>
      <c r="V22" s="23">
        <v>1.4187256778665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0.1938527339327</v>
      </c>
      <c r="AW22" s="22">
        <v>25.26874179994941</v>
      </c>
      <c r="AX22" s="22">
        <v>0</v>
      </c>
      <c r="AY22" s="22">
        <v>0</v>
      </c>
      <c r="AZ22" s="23">
        <v>9.7963551304322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0.0571752422996</v>
      </c>
      <c r="BG22" s="22">
        <v>0</v>
      </c>
      <c r="BH22" s="22">
        <v>0</v>
      </c>
      <c r="BI22" s="22">
        <v>0</v>
      </c>
      <c r="BJ22" s="23">
        <v>0.6537186933332</v>
      </c>
      <c r="BK22" s="24">
        <f t="shared" si="3"/>
        <v>103.52119808241264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0.26268014696630004</v>
      </c>
      <c r="I23" s="22">
        <v>16.0406235415997</v>
      </c>
      <c r="J23" s="22">
        <v>0</v>
      </c>
      <c r="K23" s="22">
        <v>0</v>
      </c>
      <c r="L23" s="23">
        <v>2.0465152236664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0.0253962931997</v>
      </c>
      <c r="S23" s="22">
        <v>0.5629791666666</v>
      </c>
      <c r="T23" s="22">
        <v>0</v>
      </c>
      <c r="U23" s="22">
        <v>0</v>
      </c>
      <c r="V23" s="23">
        <v>0.41302083333320005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0.39278525756620003</v>
      </c>
      <c r="AW23" s="22">
        <v>1.7136539488442666</v>
      </c>
      <c r="AX23" s="22">
        <v>0</v>
      </c>
      <c r="AY23" s="22">
        <v>0</v>
      </c>
      <c r="AZ23" s="23">
        <v>25.670261370065706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0.0277631346664</v>
      </c>
      <c r="BG23" s="22">
        <v>3.785882</v>
      </c>
      <c r="BH23" s="22">
        <v>0</v>
      </c>
      <c r="BI23" s="22">
        <v>0</v>
      </c>
      <c r="BJ23" s="23">
        <v>1.8300735394332</v>
      </c>
      <c r="BK23" s="24">
        <f t="shared" si="3"/>
        <v>52.771634456007675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0.05835588709970001</v>
      </c>
      <c r="I24" s="22">
        <v>0</v>
      </c>
      <c r="J24" s="22">
        <v>0</v>
      </c>
      <c r="K24" s="22">
        <v>0</v>
      </c>
      <c r="L24" s="23">
        <v>1.8670946133332003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0.032769247266500004</v>
      </c>
      <c r="S24" s="22">
        <v>0</v>
      </c>
      <c r="T24" s="22">
        <v>0</v>
      </c>
      <c r="U24" s="22">
        <v>0</v>
      </c>
      <c r="V24" s="23">
        <v>1.0851219033332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0.06309214519980001</v>
      </c>
      <c r="AW24" s="22">
        <v>0.6927540208677387</v>
      </c>
      <c r="AX24" s="22">
        <v>0</v>
      </c>
      <c r="AY24" s="22">
        <v>0</v>
      </c>
      <c r="AZ24" s="23">
        <v>20.7777509700658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0.0277797347998</v>
      </c>
      <c r="BG24" s="22">
        <v>0</v>
      </c>
      <c r="BH24" s="22">
        <v>0</v>
      </c>
      <c r="BI24" s="22">
        <v>0</v>
      </c>
      <c r="BJ24" s="23">
        <v>0.3778726999998</v>
      </c>
      <c r="BK24" s="24">
        <f t="shared" si="3"/>
        <v>24.982591221965535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0.10800588666609999</v>
      </c>
      <c r="I25" s="22">
        <v>115.671237783333</v>
      </c>
      <c r="J25" s="22">
        <v>0</v>
      </c>
      <c r="K25" s="22">
        <v>0</v>
      </c>
      <c r="L25" s="23">
        <v>15.1148130366331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0.07639281566619999</v>
      </c>
      <c r="S25" s="22">
        <v>9.7772374999999</v>
      </c>
      <c r="T25" s="22">
        <v>0</v>
      </c>
      <c r="U25" s="22">
        <v>0</v>
      </c>
      <c r="V25" s="23">
        <v>0.2506284023666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0.263433374866</v>
      </c>
      <c r="AW25" s="22">
        <v>9.95364937360448</v>
      </c>
      <c r="AX25" s="22">
        <v>0</v>
      </c>
      <c r="AY25" s="22">
        <v>0</v>
      </c>
      <c r="AZ25" s="23">
        <v>12.703655495831697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0.16856854753290001</v>
      </c>
      <c r="BG25" s="22">
        <v>4.5326773333333</v>
      </c>
      <c r="BH25" s="22">
        <v>0</v>
      </c>
      <c r="BI25" s="22">
        <v>0</v>
      </c>
      <c r="BJ25" s="23">
        <v>0.0874159199999</v>
      </c>
      <c r="BK25" s="24">
        <f t="shared" si="3"/>
        <v>168.7077154698332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0.1633575403997</v>
      </c>
      <c r="I26" s="22">
        <v>138.4164606666663</v>
      </c>
      <c r="J26" s="22">
        <v>0</v>
      </c>
      <c r="K26" s="22">
        <v>0</v>
      </c>
      <c r="L26" s="23">
        <v>4.529244793533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0.0665286534665</v>
      </c>
      <c r="S26" s="22">
        <v>0.8984011786666001</v>
      </c>
      <c r="T26" s="22">
        <v>0</v>
      </c>
      <c r="U26" s="22">
        <v>0</v>
      </c>
      <c r="V26" s="23">
        <v>1.1578772647333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0.0706786599998</v>
      </c>
      <c r="AW26" s="22">
        <v>0.18804411987448974</v>
      </c>
      <c r="AX26" s="22">
        <v>0</v>
      </c>
      <c r="AY26" s="22">
        <v>0</v>
      </c>
      <c r="AZ26" s="23">
        <v>9.4229427406666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0.033069829</v>
      </c>
      <c r="BG26" s="22">
        <v>0</v>
      </c>
      <c r="BH26" s="22">
        <v>0</v>
      </c>
      <c r="BI26" s="22">
        <v>0</v>
      </c>
      <c r="BJ26" s="23">
        <v>0.02593712</v>
      </c>
      <c r="BK26" s="24">
        <f t="shared" si="3"/>
        <v>154.97254256700626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0.5807525024999</v>
      </c>
      <c r="I27" s="22">
        <v>3.6259787783</v>
      </c>
      <c r="J27" s="22">
        <v>0</v>
      </c>
      <c r="K27" s="22">
        <v>0</v>
      </c>
      <c r="L27" s="23">
        <v>16.3439017279331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0.43478569676650003</v>
      </c>
      <c r="S27" s="22">
        <v>1.641740625</v>
      </c>
      <c r="T27" s="22">
        <v>0</v>
      </c>
      <c r="U27" s="22">
        <v>0</v>
      </c>
      <c r="V27" s="23">
        <v>8.3986678006332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3.3085953435633004</v>
      </c>
      <c r="AW27" s="22">
        <v>16.324440170867444</v>
      </c>
      <c r="AX27" s="22">
        <v>0.5834758333333</v>
      </c>
      <c r="AY27" s="22">
        <v>0</v>
      </c>
      <c r="AZ27" s="23">
        <v>36.2121941418942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1.8071777142641</v>
      </c>
      <c r="BG27" s="22">
        <v>0.2975610055665</v>
      </c>
      <c r="BH27" s="22">
        <v>0</v>
      </c>
      <c r="BI27" s="22">
        <v>0</v>
      </c>
      <c r="BJ27" s="23">
        <v>19.849854274298103</v>
      </c>
      <c r="BK27" s="24">
        <f t="shared" si="3"/>
        <v>109.40912561491965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0.1861043165998</v>
      </c>
      <c r="I28" s="22">
        <v>110.48106814566641</v>
      </c>
      <c r="J28" s="22">
        <v>0</v>
      </c>
      <c r="K28" s="22">
        <v>0</v>
      </c>
      <c r="L28" s="23">
        <v>11.981684617999699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0.0039015579999000004</v>
      </c>
      <c r="S28" s="22">
        <v>0</v>
      </c>
      <c r="T28" s="22">
        <v>0</v>
      </c>
      <c r="U28" s="22">
        <v>0</v>
      </c>
      <c r="V28" s="23">
        <v>0.03901558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0.0595198167665</v>
      </c>
      <c r="AW28" s="22">
        <v>6.977320200064033</v>
      </c>
      <c r="AX28" s="22">
        <v>0</v>
      </c>
      <c r="AY28" s="22">
        <v>0</v>
      </c>
      <c r="AZ28" s="23">
        <v>6.4804887654325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0.0743397287665</v>
      </c>
      <c r="BG28" s="22">
        <v>0</v>
      </c>
      <c r="BH28" s="22">
        <v>0</v>
      </c>
      <c r="BI28" s="22">
        <v>0</v>
      </c>
      <c r="BJ28" s="23">
        <v>0.0830308843333</v>
      </c>
      <c r="BK28" s="24">
        <f t="shared" si="3"/>
        <v>136.36647361362864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0.3571456588</v>
      </c>
      <c r="I29" s="22">
        <v>1.0393185631333</v>
      </c>
      <c r="J29" s="22">
        <v>0</v>
      </c>
      <c r="K29" s="22">
        <v>0</v>
      </c>
      <c r="L29" s="23">
        <v>9.808039906466602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0.045903949499999985</v>
      </c>
      <c r="S29" s="22">
        <v>0</v>
      </c>
      <c r="T29" s="22">
        <v>0</v>
      </c>
      <c r="U29" s="22">
        <v>0</v>
      </c>
      <c r="V29" s="23">
        <v>0.4542514337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0.5366920929659998</v>
      </c>
      <c r="AW29" s="22">
        <v>1.8179547638813731</v>
      </c>
      <c r="AX29" s="22">
        <v>0</v>
      </c>
      <c r="AY29" s="22">
        <v>0</v>
      </c>
      <c r="AZ29" s="23">
        <v>15.944003581498201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0.1250666646661</v>
      </c>
      <c r="BG29" s="22">
        <v>1.4359339587666</v>
      </c>
      <c r="BH29" s="22">
        <v>0</v>
      </c>
      <c r="BI29" s="22">
        <v>0</v>
      </c>
      <c r="BJ29" s="23">
        <v>1.1175262878999002</v>
      </c>
      <c r="BK29" s="24">
        <f t="shared" si="3"/>
        <v>32.68183686127808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0.1687251327996</v>
      </c>
      <c r="I30" s="22">
        <v>108.51950433333309</v>
      </c>
      <c r="J30" s="22">
        <v>0</v>
      </c>
      <c r="K30" s="22">
        <v>0</v>
      </c>
      <c r="L30" s="23">
        <v>97.88032459133309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0.1331255258996</v>
      </c>
      <c r="S30" s="22">
        <v>14.6115555282666</v>
      </c>
      <c r="T30" s="22">
        <v>0</v>
      </c>
      <c r="U30" s="22">
        <v>0</v>
      </c>
      <c r="V30" s="23">
        <v>5.0727731278332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0.4318654208326</v>
      </c>
      <c r="AW30" s="22">
        <v>12.17312577172627</v>
      </c>
      <c r="AX30" s="22">
        <v>0</v>
      </c>
      <c r="AY30" s="22">
        <v>0</v>
      </c>
      <c r="AZ30" s="23">
        <v>23.311365957131006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0.1172535574994</v>
      </c>
      <c r="BG30" s="22">
        <v>0</v>
      </c>
      <c r="BH30" s="22">
        <v>0</v>
      </c>
      <c r="BI30" s="22">
        <v>0</v>
      </c>
      <c r="BJ30" s="23">
        <v>1.2891408648331</v>
      </c>
      <c r="BK30" s="24">
        <f aca="true" t="shared" si="4" ref="BK30:BK39">SUM(C30:BJ30)</f>
        <v>263.7087598114875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0.35273732026660004</v>
      </c>
      <c r="I31" s="22">
        <v>3.9855408384</v>
      </c>
      <c r="J31" s="22">
        <v>0</v>
      </c>
      <c r="K31" s="22">
        <v>0</v>
      </c>
      <c r="L31" s="23">
        <v>4.8799137970999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0.2708642058666</v>
      </c>
      <c r="S31" s="22">
        <v>4.95166239</v>
      </c>
      <c r="T31" s="22">
        <v>0</v>
      </c>
      <c r="U31" s="22">
        <v>0</v>
      </c>
      <c r="V31" s="23">
        <v>3.0540330896666004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1.1736089929307</v>
      </c>
      <c r="AW31" s="22">
        <v>2.9246534614904536</v>
      </c>
      <c r="AX31" s="22">
        <v>0</v>
      </c>
      <c r="AY31" s="22">
        <v>0</v>
      </c>
      <c r="AZ31" s="23">
        <v>15.938026535963598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1.8766634734306</v>
      </c>
      <c r="BG31" s="22">
        <v>1.7028931079665</v>
      </c>
      <c r="BH31" s="22">
        <v>0</v>
      </c>
      <c r="BI31" s="22">
        <v>0</v>
      </c>
      <c r="BJ31" s="23">
        <v>6.388570959164799</v>
      </c>
      <c r="BK31" s="24">
        <f t="shared" si="4"/>
        <v>47.49916817224634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0.1172993578663</v>
      </c>
      <c r="I32" s="22">
        <v>56.8330705352331</v>
      </c>
      <c r="J32" s="22">
        <v>0</v>
      </c>
      <c r="K32" s="22">
        <v>0</v>
      </c>
      <c r="L32" s="23">
        <v>50.883650756132894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0.06327544563300001</v>
      </c>
      <c r="S32" s="22">
        <v>0.031891258333300004</v>
      </c>
      <c r="T32" s="22">
        <v>0</v>
      </c>
      <c r="U32" s="22">
        <v>0</v>
      </c>
      <c r="V32" s="23">
        <v>0.4849258758664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0.2784589153665</v>
      </c>
      <c r="AW32" s="22">
        <v>2.6250737270357436</v>
      </c>
      <c r="AX32" s="22">
        <v>0</v>
      </c>
      <c r="AY32" s="22">
        <v>0</v>
      </c>
      <c r="AZ32" s="23">
        <v>9.0404263069332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0.18296311743330002</v>
      </c>
      <c r="BG32" s="22">
        <v>0</v>
      </c>
      <c r="BH32" s="22">
        <v>0</v>
      </c>
      <c r="BI32" s="22">
        <v>0</v>
      </c>
      <c r="BJ32" s="23">
        <v>2.5432290636999997</v>
      </c>
      <c r="BK32" s="24">
        <f t="shared" si="4"/>
        <v>123.08426435953372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0.2571446454</v>
      </c>
      <c r="I33" s="22">
        <v>367.7306470928666</v>
      </c>
      <c r="J33" s="22">
        <v>0</v>
      </c>
      <c r="K33" s="22">
        <v>0</v>
      </c>
      <c r="L33" s="23">
        <v>24.293672044533306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0.067602507</v>
      </c>
      <c r="S33" s="22">
        <v>1.394142267</v>
      </c>
      <c r="T33" s="22">
        <v>0</v>
      </c>
      <c r="U33" s="22">
        <v>0</v>
      </c>
      <c r="V33" s="23">
        <v>2.3178395857666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0.49839489556600003</v>
      </c>
      <c r="AW33" s="22">
        <v>1.2700704024724607</v>
      </c>
      <c r="AX33" s="22">
        <v>0</v>
      </c>
      <c r="AY33" s="22">
        <v>0</v>
      </c>
      <c r="AZ33" s="23">
        <v>14.2606326089986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0.11117130696630001</v>
      </c>
      <c r="BG33" s="22">
        <v>0</v>
      </c>
      <c r="BH33" s="22">
        <v>0</v>
      </c>
      <c r="BI33" s="22">
        <v>0</v>
      </c>
      <c r="BJ33" s="23">
        <v>26.771003538733</v>
      </c>
      <c r="BK33" s="24">
        <f t="shared" si="4"/>
        <v>438.97232089530286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0.05293480729960001</v>
      </c>
      <c r="I34" s="22">
        <v>96.7078213333331</v>
      </c>
      <c r="J34" s="22">
        <v>0</v>
      </c>
      <c r="K34" s="22">
        <v>0</v>
      </c>
      <c r="L34" s="23">
        <v>5.9700601169997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0.005853368133200001</v>
      </c>
      <c r="S34" s="22">
        <v>0</v>
      </c>
      <c r="T34" s="22">
        <v>0</v>
      </c>
      <c r="U34" s="22">
        <v>0</v>
      </c>
      <c r="V34" s="23">
        <v>0.014003547066600001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0.44575313586610005</v>
      </c>
      <c r="AW34" s="22">
        <v>1.1632212495260286</v>
      </c>
      <c r="AX34" s="22">
        <v>0</v>
      </c>
      <c r="AY34" s="22">
        <v>0</v>
      </c>
      <c r="AZ34" s="23">
        <v>36.2225185958991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0.020230154666599998</v>
      </c>
      <c r="BG34" s="22">
        <v>0</v>
      </c>
      <c r="BH34" s="22">
        <v>0</v>
      </c>
      <c r="BI34" s="22">
        <v>0</v>
      </c>
      <c r="BJ34" s="23">
        <v>0.2844865499998</v>
      </c>
      <c r="BK34" s="24">
        <f>SUM(C34:BJ34)</f>
        <v>140.88688285878982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0.1039223173329</v>
      </c>
      <c r="I35" s="22">
        <v>119.2102173382999</v>
      </c>
      <c r="J35" s="22">
        <v>0</v>
      </c>
      <c r="K35" s="22">
        <v>0</v>
      </c>
      <c r="L35" s="23">
        <v>14.0917773640997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0.0304163969999</v>
      </c>
      <c r="S35" s="22">
        <v>0</v>
      </c>
      <c r="T35" s="22">
        <v>0</v>
      </c>
      <c r="U35" s="22">
        <v>0</v>
      </c>
      <c r="V35" s="23">
        <v>0.0014879724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0.08183093723320001</v>
      </c>
      <c r="AW35" s="22">
        <v>0.3652036700121645</v>
      </c>
      <c r="AX35" s="22">
        <v>0</v>
      </c>
      <c r="AY35" s="22">
        <v>0</v>
      </c>
      <c r="AZ35" s="23">
        <v>3.8027001794666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0.0352620551666</v>
      </c>
      <c r="BG35" s="22">
        <v>0</v>
      </c>
      <c r="BH35" s="22">
        <v>0</v>
      </c>
      <c r="BI35" s="22">
        <v>0</v>
      </c>
      <c r="BJ35" s="23">
        <v>2.2667814</v>
      </c>
      <c r="BK35" s="24">
        <f t="shared" si="4"/>
        <v>139.989599631011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0.9392326112660001</v>
      </c>
      <c r="I36" s="22">
        <v>12.3089338755664</v>
      </c>
      <c r="J36" s="22">
        <v>0</v>
      </c>
      <c r="K36" s="22">
        <v>0</v>
      </c>
      <c r="L36" s="23">
        <v>11.571110559266103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0.5985912023323001</v>
      </c>
      <c r="S36" s="22">
        <v>0.028633216666599997</v>
      </c>
      <c r="T36" s="22">
        <v>0</v>
      </c>
      <c r="U36" s="22">
        <v>0</v>
      </c>
      <c r="V36" s="23">
        <v>6.849071254299601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3.9867383494265</v>
      </c>
      <c r="AW36" s="22">
        <v>18.69987394079603</v>
      </c>
      <c r="AX36" s="22">
        <v>0.11282266666659999</v>
      </c>
      <c r="AY36" s="22">
        <v>0</v>
      </c>
      <c r="AZ36" s="23">
        <v>27.459311764059702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3.3747604069587998</v>
      </c>
      <c r="BG36" s="22">
        <v>7.619461869933</v>
      </c>
      <c r="BH36" s="22">
        <v>0</v>
      </c>
      <c r="BI36" s="22">
        <v>0</v>
      </c>
      <c r="BJ36" s="23">
        <v>30.492254097795698</v>
      </c>
      <c r="BK36" s="24">
        <f t="shared" si="4"/>
        <v>124.04079581503333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0.1084869587666</v>
      </c>
      <c r="I37" s="22">
        <v>23.85676659</v>
      </c>
      <c r="J37" s="22">
        <v>0</v>
      </c>
      <c r="K37" s="22">
        <v>0</v>
      </c>
      <c r="L37" s="23">
        <v>3.6612369689999995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0.0190140577333</v>
      </c>
      <c r="S37" s="22">
        <v>0</v>
      </c>
      <c r="T37" s="22">
        <v>0</v>
      </c>
      <c r="U37" s="22">
        <v>0</v>
      </c>
      <c r="V37" s="23">
        <v>11.1070785839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0.0749248731</v>
      </c>
      <c r="AW37" s="22">
        <v>9.588375720328292</v>
      </c>
      <c r="AX37" s="22">
        <v>0</v>
      </c>
      <c r="AY37" s="22">
        <v>0</v>
      </c>
      <c r="AZ37" s="23">
        <v>5.8816957888333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0.0195093914332</v>
      </c>
      <c r="BG37" s="22">
        <v>0</v>
      </c>
      <c r="BH37" s="22">
        <v>0</v>
      </c>
      <c r="BI37" s="22">
        <v>0</v>
      </c>
      <c r="BJ37" s="23">
        <v>0.66516219</v>
      </c>
      <c r="BK37" s="24">
        <f t="shared" si="4"/>
        <v>54.9822511230947</v>
      </c>
    </row>
    <row r="38" spans="1:63" s="25" customFormat="1" ht="1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0.0475704378333</v>
      </c>
      <c r="I38" s="22">
        <v>9.5140875</v>
      </c>
      <c r="J38" s="22">
        <v>0</v>
      </c>
      <c r="K38" s="22">
        <v>0</v>
      </c>
      <c r="L38" s="23">
        <v>14.471833108866601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0.0367981246666</v>
      </c>
      <c r="S38" s="22">
        <v>0</v>
      </c>
      <c r="T38" s="22">
        <v>0</v>
      </c>
      <c r="U38" s="22">
        <v>0</v>
      </c>
      <c r="V38" s="23">
        <v>0.006342725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4.0053246892329</v>
      </c>
      <c r="AW38" s="22">
        <v>3.2683906651520083</v>
      </c>
      <c r="AX38" s="22">
        <v>0</v>
      </c>
      <c r="AY38" s="22">
        <v>0</v>
      </c>
      <c r="AZ38" s="23">
        <v>18.1222957618662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0.024578280832899996</v>
      </c>
      <c r="BG38" s="22">
        <v>0</v>
      </c>
      <c r="BH38" s="22">
        <v>0</v>
      </c>
      <c r="BI38" s="22">
        <v>0</v>
      </c>
      <c r="BJ38" s="23">
        <v>0.9705143891333</v>
      </c>
      <c r="BK38" s="24">
        <f t="shared" si="4"/>
        <v>50.46773568258381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1.1117623760998</v>
      </c>
      <c r="I39" s="22">
        <v>1.2413991220332</v>
      </c>
      <c r="J39" s="22">
        <v>4.7313638166666</v>
      </c>
      <c r="K39" s="22">
        <v>0</v>
      </c>
      <c r="L39" s="23">
        <v>3.0645022137995004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0.5371583388658999</v>
      </c>
      <c r="S39" s="22">
        <v>0.9698638608332</v>
      </c>
      <c r="T39" s="22">
        <v>2.4578513333333</v>
      </c>
      <c r="U39" s="22">
        <v>0</v>
      </c>
      <c r="V39" s="23">
        <v>10.401041733833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2.3223946477986996</v>
      </c>
      <c r="AW39" s="22">
        <v>3.8999300308999616</v>
      </c>
      <c r="AX39" s="22">
        <v>0</v>
      </c>
      <c r="AY39" s="22">
        <v>0</v>
      </c>
      <c r="AZ39" s="23">
        <v>13.1285834856992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2.9980238150976994</v>
      </c>
      <c r="BG39" s="22">
        <v>9.6398070095997</v>
      </c>
      <c r="BH39" s="22">
        <v>0.0607728</v>
      </c>
      <c r="BI39" s="22">
        <v>0</v>
      </c>
      <c r="BJ39" s="23">
        <v>11.477051418465697</v>
      </c>
      <c r="BK39" s="24">
        <f t="shared" si="4"/>
        <v>68.04150600302546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0.036634864766399995</v>
      </c>
      <c r="I40" s="22">
        <v>7.136661999999901</v>
      </c>
      <c r="J40" s="22">
        <v>0</v>
      </c>
      <c r="K40" s="22">
        <v>0</v>
      </c>
      <c r="L40" s="23">
        <v>1.4665840409998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0.04163052166640001</v>
      </c>
      <c r="S40" s="22">
        <v>3.0925535333332004</v>
      </c>
      <c r="T40" s="22">
        <v>0</v>
      </c>
      <c r="U40" s="22">
        <v>0</v>
      </c>
      <c r="V40" s="23">
        <v>0.0124891584999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0.1341321199994</v>
      </c>
      <c r="AW40" s="22">
        <v>8.394260812050682</v>
      </c>
      <c r="AX40" s="22">
        <v>0</v>
      </c>
      <c r="AY40" s="22">
        <v>0</v>
      </c>
      <c r="AZ40" s="23">
        <v>2.6329902490329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0.026627909999799998</v>
      </c>
      <c r="BG40" s="22">
        <v>0</v>
      </c>
      <c r="BH40" s="22">
        <v>0</v>
      </c>
      <c r="BI40" s="22">
        <v>0</v>
      </c>
      <c r="BJ40" s="23">
        <v>1.4389625745999999</v>
      </c>
      <c r="BK40" s="24">
        <f>SUM(C40:BJ40)</f>
        <v>24.413527784948386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0.03324453383320001</v>
      </c>
      <c r="I41" s="22">
        <v>119.31347108179969</v>
      </c>
      <c r="J41" s="22">
        <v>0</v>
      </c>
      <c r="K41" s="22">
        <v>0</v>
      </c>
      <c r="L41" s="23">
        <v>6.385597038199701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0.014480424333100001</v>
      </c>
      <c r="S41" s="22">
        <v>0</v>
      </c>
      <c r="T41" s="22">
        <v>0</v>
      </c>
      <c r="U41" s="22">
        <v>0</v>
      </c>
      <c r="V41" s="23">
        <v>0.6730249396665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0.11258405126660001</v>
      </c>
      <c r="AW41" s="22">
        <v>0.031283775</v>
      </c>
      <c r="AX41" s="22">
        <v>0</v>
      </c>
      <c r="AY41" s="22">
        <v>0</v>
      </c>
      <c r="AZ41" s="23">
        <v>11.409860432276938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0.0440721079</v>
      </c>
      <c r="BG41" s="22">
        <v>0</v>
      </c>
      <c r="BH41" s="22">
        <v>0</v>
      </c>
      <c r="BI41" s="22">
        <v>0</v>
      </c>
      <c r="BJ41" s="23">
        <v>1.3139314338</v>
      </c>
      <c r="BK41" s="24">
        <f>SUM(C41:BJ41)</f>
        <v>139.33154981807576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0.1190946734664</v>
      </c>
      <c r="I42" s="22">
        <v>29.1761690279331</v>
      </c>
      <c r="J42" s="22">
        <v>0</v>
      </c>
      <c r="K42" s="22">
        <v>0</v>
      </c>
      <c r="L42" s="23">
        <v>6.5576779682663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0.0625446146663</v>
      </c>
      <c r="S42" s="22">
        <v>0</v>
      </c>
      <c r="T42" s="22">
        <v>0</v>
      </c>
      <c r="U42" s="22">
        <v>0</v>
      </c>
      <c r="V42" s="23">
        <v>0.0025017846666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0.7204132404666002</v>
      </c>
      <c r="AW42" s="22">
        <v>0.609769443719674</v>
      </c>
      <c r="AX42" s="22">
        <v>0</v>
      </c>
      <c r="AY42" s="22">
        <v>0</v>
      </c>
      <c r="AZ42" s="23">
        <v>9.0695988646665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0.0273484701999</v>
      </c>
      <c r="BG42" s="22">
        <v>0</v>
      </c>
      <c r="BH42" s="22">
        <v>0</v>
      </c>
      <c r="BI42" s="22">
        <v>0</v>
      </c>
      <c r="BJ42" s="23">
        <v>1.2345381993666</v>
      </c>
      <c r="BK42" s="24">
        <f>SUM(C42:BJ42)</f>
        <v>47.57965628741796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81.1510211106</v>
      </c>
      <c r="I43" s="22">
        <v>51.910358</v>
      </c>
      <c r="J43" s="22">
        <v>0</v>
      </c>
      <c r="K43" s="22">
        <v>0</v>
      </c>
      <c r="L43" s="23">
        <v>2.9049824373999997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0.01563565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0.0706116584</v>
      </c>
      <c r="AW43" s="22">
        <v>0</v>
      </c>
      <c r="AX43" s="22">
        <v>0</v>
      </c>
      <c r="AY43" s="22">
        <v>0</v>
      </c>
      <c r="AZ43" s="23">
        <v>1.501740904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0.0006215814999999999</v>
      </c>
      <c r="BG43" s="22">
        <v>0</v>
      </c>
      <c r="BH43" s="22">
        <v>0</v>
      </c>
      <c r="BI43" s="22">
        <v>0</v>
      </c>
      <c r="BJ43" s="23">
        <v>1.243163</v>
      </c>
      <c r="BK43" s="24">
        <f>SUM(C43:BJ43)</f>
        <v>138.79813434190004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0.4209590489331</v>
      </c>
      <c r="I44" s="22">
        <v>6.5758757238333</v>
      </c>
      <c r="J44" s="22">
        <v>1.442185</v>
      </c>
      <c r="K44" s="22">
        <v>0</v>
      </c>
      <c r="L44" s="23">
        <v>10.0432111773665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0.4268408894666</v>
      </c>
      <c r="S44" s="22">
        <v>0.023074960000000002</v>
      </c>
      <c r="T44" s="22">
        <v>0.1153748</v>
      </c>
      <c r="U44" s="22">
        <v>0</v>
      </c>
      <c r="V44" s="23">
        <v>2.0233614614663997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1.7047015913950998</v>
      </c>
      <c r="AW44" s="22">
        <v>6.460662722556014</v>
      </c>
      <c r="AX44" s="22">
        <v>0</v>
      </c>
      <c r="AY44" s="22">
        <v>0</v>
      </c>
      <c r="AZ44" s="23">
        <v>27.5196176322289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2.5598109492285</v>
      </c>
      <c r="BG44" s="22">
        <v>1.0703668923996998</v>
      </c>
      <c r="BH44" s="22">
        <v>0</v>
      </c>
      <c r="BI44" s="22">
        <v>0</v>
      </c>
      <c r="BJ44" s="23">
        <v>11.819523520330698</v>
      </c>
      <c r="BK44" s="24">
        <f>SUM(C44:BJ44)</f>
        <v>72.2055663692048</v>
      </c>
    </row>
    <row r="45" spans="1:63" s="25" customFormat="1" ht="15">
      <c r="A45" s="20"/>
      <c r="B45" s="7" t="s">
        <v>126</v>
      </c>
      <c r="C45" s="21">
        <v>0</v>
      </c>
      <c r="D45" s="22">
        <v>2.4809773333333</v>
      </c>
      <c r="E45" s="22">
        <v>0</v>
      </c>
      <c r="F45" s="22">
        <v>0</v>
      </c>
      <c r="G45" s="23">
        <v>0</v>
      </c>
      <c r="H45" s="21">
        <v>0.0620244333332</v>
      </c>
      <c r="I45" s="22">
        <v>3.9695637333333</v>
      </c>
      <c r="J45" s="22">
        <v>0</v>
      </c>
      <c r="K45" s="22">
        <v>0</v>
      </c>
      <c r="L45" s="23">
        <v>5.733171772499599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0.0074429319998000005</v>
      </c>
      <c r="S45" s="22">
        <v>0</v>
      </c>
      <c r="T45" s="22">
        <v>0</v>
      </c>
      <c r="U45" s="22">
        <v>0</v>
      </c>
      <c r="V45" s="23">
        <v>5.6132112166666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0.09432840350000002</v>
      </c>
      <c r="AW45" s="22">
        <v>5.340850533075271</v>
      </c>
      <c r="AX45" s="22">
        <v>0</v>
      </c>
      <c r="AY45" s="22">
        <v>0</v>
      </c>
      <c r="AZ45" s="23">
        <v>2.5937741905998997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0.0494875351666</v>
      </c>
      <c r="BG45" s="22">
        <v>0</v>
      </c>
      <c r="BH45" s="22">
        <v>0</v>
      </c>
      <c r="BI45" s="22">
        <v>0</v>
      </c>
      <c r="BJ45" s="23">
        <v>1.233051</v>
      </c>
      <c r="BK45" s="24">
        <f aca="true" t="shared" si="5" ref="BK45:BK78">SUM(C45:BJ45)</f>
        <v>27.17788308350757</v>
      </c>
    </row>
    <row r="46" spans="1:63" s="25" customFormat="1" ht="15">
      <c r="A46" s="20"/>
      <c r="B46" s="7" t="s">
        <v>127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1.2510203015989998</v>
      </c>
      <c r="I46" s="22">
        <v>0.9456998228665</v>
      </c>
      <c r="J46" s="22">
        <v>0.2958863333333</v>
      </c>
      <c r="K46" s="22">
        <v>0</v>
      </c>
      <c r="L46" s="23">
        <v>5.9902498118997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0.5238096719661001</v>
      </c>
      <c r="S46" s="22">
        <v>5.9693094295332</v>
      </c>
      <c r="T46" s="22">
        <v>0</v>
      </c>
      <c r="U46" s="22">
        <v>0</v>
      </c>
      <c r="V46" s="23">
        <v>1.7774483815995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1.5045283688626998</v>
      </c>
      <c r="AW46" s="22">
        <v>2.16498013455004</v>
      </c>
      <c r="AX46" s="22">
        <v>0.1750222</v>
      </c>
      <c r="AY46" s="22">
        <v>0</v>
      </c>
      <c r="AZ46" s="23">
        <v>26.955547643530092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1.4902794948287996</v>
      </c>
      <c r="BG46" s="22">
        <v>4.1205943271328</v>
      </c>
      <c r="BH46" s="22">
        <v>0</v>
      </c>
      <c r="BI46" s="22">
        <v>0</v>
      </c>
      <c r="BJ46" s="23">
        <v>7.9352386214314015</v>
      </c>
      <c r="BK46" s="24">
        <f t="shared" si="5"/>
        <v>61.09961454313313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0.09421316239969998</v>
      </c>
      <c r="I47" s="22">
        <v>6.2080966666666</v>
      </c>
      <c r="J47" s="22">
        <v>0</v>
      </c>
      <c r="K47" s="22">
        <v>0</v>
      </c>
      <c r="L47" s="23">
        <v>6.3695071799997995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0.0700876023664</v>
      </c>
      <c r="S47" s="22">
        <v>0</v>
      </c>
      <c r="T47" s="22">
        <v>0</v>
      </c>
      <c r="U47" s="22">
        <v>0</v>
      </c>
      <c r="V47" s="23">
        <v>1.6200433392666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0.08821146663329998</v>
      </c>
      <c r="AW47" s="22">
        <v>1.77060173574343</v>
      </c>
      <c r="AX47" s="22">
        <v>0</v>
      </c>
      <c r="AY47" s="22">
        <v>0</v>
      </c>
      <c r="AZ47" s="23">
        <v>9.353377191233301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0.085150968</v>
      </c>
      <c r="BG47" s="22">
        <v>0</v>
      </c>
      <c r="BH47" s="22">
        <v>0</v>
      </c>
      <c r="BI47" s="22">
        <v>0</v>
      </c>
      <c r="BJ47" s="23">
        <v>0.8163773642333</v>
      </c>
      <c r="BK47" s="24">
        <f t="shared" si="5"/>
        <v>26.475666676542435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0.09626932223299998</v>
      </c>
      <c r="I48" s="22">
        <v>31.4434275889999</v>
      </c>
      <c r="J48" s="22">
        <v>0</v>
      </c>
      <c r="K48" s="22">
        <v>0</v>
      </c>
      <c r="L48" s="23">
        <v>7.566751443333099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0.025921986999399994</v>
      </c>
      <c r="S48" s="22">
        <v>0</v>
      </c>
      <c r="T48" s="22">
        <v>0</v>
      </c>
      <c r="U48" s="22">
        <v>0</v>
      </c>
      <c r="V48" s="23">
        <v>0.024687606666599998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0.1645768188993</v>
      </c>
      <c r="AW48" s="22">
        <v>3.0677158333300665</v>
      </c>
      <c r="AX48" s="22">
        <v>0</v>
      </c>
      <c r="AY48" s="22">
        <v>0</v>
      </c>
      <c r="AZ48" s="23">
        <v>7.0763796132661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0.0908043886663</v>
      </c>
      <c r="BG48" s="22">
        <v>0</v>
      </c>
      <c r="BH48" s="22">
        <v>0</v>
      </c>
      <c r="BI48" s="22">
        <v>0</v>
      </c>
      <c r="BJ48" s="23">
        <v>1.4019461358332</v>
      </c>
      <c r="BK48" s="24">
        <f t="shared" si="5"/>
        <v>50.95848073822697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0.24118472776660002</v>
      </c>
      <c r="I49" s="22">
        <v>0.728565285</v>
      </c>
      <c r="J49" s="22">
        <v>0</v>
      </c>
      <c r="K49" s="22">
        <v>0</v>
      </c>
      <c r="L49" s="23">
        <v>2.0326397686666002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0.3658551825331</v>
      </c>
      <c r="S49" s="22">
        <v>0.005923294999999999</v>
      </c>
      <c r="T49" s="22">
        <v>0</v>
      </c>
      <c r="U49" s="22">
        <v>0</v>
      </c>
      <c r="V49" s="23">
        <v>1.1391885403999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0.8630665320969999</v>
      </c>
      <c r="AW49" s="22">
        <v>1.685228471706849</v>
      </c>
      <c r="AX49" s="22">
        <v>0.0803792185666</v>
      </c>
      <c r="AY49" s="22">
        <v>0</v>
      </c>
      <c r="AZ49" s="23">
        <v>10.505965298630699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1.5168641277966002</v>
      </c>
      <c r="BG49" s="22">
        <v>8.969751381366398</v>
      </c>
      <c r="BH49" s="22">
        <v>0</v>
      </c>
      <c r="BI49" s="22">
        <v>0</v>
      </c>
      <c r="BJ49" s="23">
        <v>4.148522459398801</v>
      </c>
      <c r="BK49" s="24">
        <f t="shared" si="5"/>
        <v>32.28313428892915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0.0423473164665</v>
      </c>
      <c r="I50" s="22">
        <v>6.1390716666666005</v>
      </c>
      <c r="J50" s="22">
        <v>0</v>
      </c>
      <c r="K50" s="22">
        <v>0</v>
      </c>
      <c r="L50" s="23">
        <v>5.7762525311664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0.0030695358331</v>
      </c>
      <c r="S50" s="22">
        <v>1.5605520176666001</v>
      </c>
      <c r="T50" s="22">
        <v>0</v>
      </c>
      <c r="U50" s="22">
        <v>0</v>
      </c>
      <c r="V50" s="23">
        <v>1.3725736432333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0.013427916333199999</v>
      </c>
      <c r="AW50" s="22">
        <v>2.441439333272108</v>
      </c>
      <c r="AX50" s="22">
        <v>0</v>
      </c>
      <c r="AY50" s="22">
        <v>0</v>
      </c>
      <c r="AZ50" s="23">
        <v>5.318969431932899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0.025024753166599998</v>
      </c>
      <c r="BG50" s="22">
        <v>0</v>
      </c>
      <c r="BH50" s="22">
        <v>0</v>
      </c>
      <c r="BI50" s="22">
        <v>0</v>
      </c>
      <c r="BJ50" s="23">
        <v>4.8218426833332</v>
      </c>
      <c r="BK50" s="24">
        <f t="shared" si="5"/>
        <v>27.514570829070507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0.3442780395998001</v>
      </c>
      <c r="I51" s="22">
        <v>0.8637530635333</v>
      </c>
      <c r="J51" s="22">
        <v>1.164556</v>
      </c>
      <c r="K51" s="22">
        <v>0</v>
      </c>
      <c r="L51" s="23">
        <v>6.3490733595666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0.36454228919980003</v>
      </c>
      <c r="S51" s="22">
        <v>0</v>
      </c>
      <c r="T51" s="22">
        <v>5.8346120380333</v>
      </c>
      <c r="U51" s="22">
        <v>0</v>
      </c>
      <c r="V51" s="23">
        <v>1.3049141910333002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0.8201177712638997</v>
      </c>
      <c r="AW51" s="22">
        <v>0.7835348386453564</v>
      </c>
      <c r="AX51" s="22">
        <v>0</v>
      </c>
      <c r="AY51" s="22">
        <v>0</v>
      </c>
      <c r="AZ51" s="23">
        <v>13.2103320825304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1.0696324739643</v>
      </c>
      <c r="BG51" s="22">
        <v>0.0517033049998</v>
      </c>
      <c r="BH51" s="22">
        <v>0</v>
      </c>
      <c r="BI51" s="22">
        <v>0</v>
      </c>
      <c r="BJ51" s="23">
        <v>4.2539982395988005</v>
      </c>
      <c r="BK51" s="24">
        <f t="shared" si="5"/>
        <v>36.41504769196865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0.1118429155666</v>
      </c>
      <c r="I52" s="22">
        <v>18.23724</v>
      </c>
      <c r="J52" s="22">
        <v>0</v>
      </c>
      <c r="K52" s="22">
        <v>0</v>
      </c>
      <c r="L52" s="23">
        <v>0.037690296000000005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0.038298204</v>
      </c>
      <c r="S52" s="22">
        <v>0</v>
      </c>
      <c r="T52" s="22">
        <v>0</v>
      </c>
      <c r="U52" s="22">
        <v>0</v>
      </c>
      <c r="V52" s="23">
        <v>0.5167218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0.0012130803333</v>
      </c>
      <c r="AW52" s="22">
        <v>7.278481999733791</v>
      </c>
      <c r="AX52" s="22">
        <v>0</v>
      </c>
      <c r="AY52" s="22">
        <v>0</v>
      </c>
      <c r="AZ52" s="23">
        <v>1.9530593366665003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0.0102869214332</v>
      </c>
      <c r="BG52" s="22">
        <v>0</v>
      </c>
      <c r="BH52" s="22">
        <v>0</v>
      </c>
      <c r="BI52" s="22">
        <v>0</v>
      </c>
      <c r="BJ52" s="23">
        <v>2.4261606666666</v>
      </c>
      <c r="BK52" s="24">
        <f t="shared" si="5"/>
        <v>30.610995220399992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3.8535665959665</v>
      </c>
      <c r="I53" s="22">
        <v>9.687160899999801</v>
      </c>
      <c r="J53" s="22">
        <v>0</v>
      </c>
      <c r="K53" s="22">
        <v>0</v>
      </c>
      <c r="L53" s="23">
        <v>4.4705489833328995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0.1270217927663</v>
      </c>
      <c r="S53" s="22">
        <v>0.0116572333333</v>
      </c>
      <c r="T53" s="22">
        <v>2.3924075412333</v>
      </c>
      <c r="U53" s="22">
        <v>0</v>
      </c>
      <c r="V53" s="23">
        <v>0.6498907583331001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0.3629400780665001</v>
      </c>
      <c r="AW53" s="22">
        <v>1.2308252797405455</v>
      </c>
      <c r="AX53" s="22">
        <v>0</v>
      </c>
      <c r="AY53" s="22">
        <v>0</v>
      </c>
      <c r="AZ53" s="23">
        <v>15.5925244482665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0.48055291756660007</v>
      </c>
      <c r="BG53" s="22">
        <v>0.5751289938666</v>
      </c>
      <c r="BH53" s="22">
        <v>0</v>
      </c>
      <c r="BI53" s="22">
        <v>0</v>
      </c>
      <c r="BJ53" s="23">
        <v>1.5323932074333002</v>
      </c>
      <c r="BK53" s="24">
        <f t="shared" si="5"/>
        <v>40.96661872990525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0.2615205711664</v>
      </c>
      <c r="I54" s="22">
        <v>4.4255188995332</v>
      </c>
      <c r="J54" s="22">
        <v>0</v>
      </c>
      <c r="K54" s="22">
        <v>0</v>
      </c>
      <c r="L54" s="23">
        <v>0.7544501025329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0.5022489707994</v>
      </c>
      <c r="S54" s="22">
        <v>0</v>
      </c>
      <c r="T54" s="22">
        <v>0.6089876666666</v>
      </c>
      <c r="U54" s="22">
        <v>0</v>
      </c>
      <c r="V54" s="23">
        <v>1.6243215111329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0.7395816717642001</v>
      </c>
      <c r="AW54" s="22">
        <v>5.91952920560037</v>
      </c>
      <c r="AX54" s="22">
        <v>0</v>
      </c>
      <c r="AY54" s="22">
        <v>0</v>
      </c>
      <c r="AZ54" s="23">
        <v>22.807906455865602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1.0357592350982</v>
      </c>
      <c r="BG54" s="22">
        <v>0.8559955521664999</v>
      </c>
      <c r="BH54" s="22">
        <v>0</v>
      </c>
      <c r="BI54" s="22">
        <v>0</v>
      </c>
      <c r="BJ54" s="23">
        <v>6.1679922105991</v>
      </c>
      <c r="BK54" s="24">
        <f t="shared" si="5"/>
        <v>45.70381205292537</v>
      </c>
    </row>
    <row r="55" spans="1:63" s="25" customFormat="1" ht="15">
      <c r="A55" s="20"/>
      <c r="B55" s="7" t="s">
        <v>136</v>
      </c>
      <c r="C55" s="21">
        <v>0</v>
      </c>
      <c r="D55" s="22">
        <v>0.5151699084665999</v>
      </c>
      <c r="E55" s="22">
        <v>0</v>
      </c>
      <c r="F55" s="22">
        <v>0</v>
      </c>
      <c r="G55" s="23">
        <v>0</v>
      </c>
      <c r="H55" s="21">
        <v>0.039996802499800005</v>
      </c>
      <c r="I55" s="22">
        <v>1E-09</v>
      </c>
      <c r="J55" s="22">
        <v>0</v>
      </c>
      <c r="K55" s="22">
        <v>0</v>
      </c>
      <c r="L55" s="23">
        <v>0.042238649666599994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0.08408269333320001</v>
      </c>
      <c r="S55" s="22">
        <v>0</v>
      </c>
      <c r="T55" s="22">
        <v>0</v>
      </c>
      <c r="U55" s="22">
        <v>0</v>
      </c>
      <c r="V55" s="23">
        <v>0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1.2693194549654</v>
      </c>
      <c r="AW55" s="22">
        <v>0.08026593760199117</v>
      </c>
      <c r="AX55" s="22">
        <v>0</v>
      </c>
      <c r="AY55" s="22">
        <v>0</v>
      </c>
      <c r="AZ55" s="23">
        <v>1.082517785433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0.2838813025989</v>
      </c>
      <c r="BG55" s="22">
        <v>0.24727781273330002</v>
      </c>
      <c r="BH55" s="22">
        <v>0</v>
      </c>
      <c r="BI55" s="22">
        <v>0</v>
      </c>
      <c r="BJ55" s="23">
        <v>0.5860146167997</v>
      </c>
      <c r="BK55" s="24">
        <f t="shared" si="5"/>
        <v>4.2307649650984915</v>
      </c>
    </row>
    <row r="56" spans="1:63" s="25" customFormat="1" ht="15">
      <c r="A56" s="20"/>
      <c r="B56" s="7" t="s">
        <v>137</v>
      </c>
      <c r="C56" s="21">
        <v>0</v>
      </c>
      <c r="D56" s="22">
        <v>0.5155746170666</v>
      </c>
      <c r="E56" s="22">
        <v>0</v>
      </c>
      <c r="F56" s="22">
        <v>0</v>
      </c>
      <c r="G56" s="23">
        <v>0</v>
      </c>
      <c r="H56" s="21">
        <v>0.0346097832665</v>
      </c>
      <c r="I56" s="22">
        <v>0.0950429887333</v>
      </c>
      <c r="J56" s="22">
        <v>0</v>
      </c>
      <c r="K56" s="22">
        <v>0</v>
      </c>
      <c r="L56" s="23">
        <v>0.10923531793329999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0.0228498677998</v>
      </c>
      <c r="S56" s="22">
        <v>0</v>
      </c>
      <c r="T56" s="22">
        <v>0</v>
      </c>
      <c r="U56" s="22">
        <v>0</v>
      </c>
      <c r="V56" s="23">
        <v>0.0279700534666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0.48013124113150013</v>
      </c>
      <c r="AW56" s="22">
        <v>0.7009429924019406</v>
      </c>
      <c r="AX56" s="22">
        <v>0</v>
      </c>
      <c r="AY56" s="22">
        <v>0</v>
      </c>
      <c r="AZ56" s="23">
        <v>2.3145723118662005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0.3755041127320001</v>
      </c>
      <c r="BG56" s="22">
        <v>0.7569903640999</v>
      </c>
      <c r="BH56" s="22">
        <v>0</v>
      </c>
      <c r="BI56" s="22">
        <v>0</v>
      </c>
      <c r="BJ56" s="23">
        <v>0.1621797449331</v>
      </c>
      <c r="BK56" s="24">
        <f t="shared" si="5"/>
        <v>5.595603395430741</v>
      </c>
    </row>
    <row r="57" spans="1:63" s="25" customFormat="1" ht="15">
      <c r="A57" s="20"/>
      <c r="B57" s="7" t="s">
        <v>138</v>
      </c>
      <c r="C57" s="21">
        <v>0</v>
      </c>
      <c r="D57" s="22">
        <v>0.5137353557333</v>
      </c>
      <c r="E57" s="22">
        <v>0</v>
      </c>
      <c r="F57" s="22">
        <v>0</v>
      </c>
      <c r="G57" s="23">
        <v>0</v>
      </c>
      <c r="H57" s="21">
        <v>0.1870105790328</v>
      </c>
      <c r="I57" s="22">
        <v>1.4855597956999003</v>
      </c>
      <c r="J57" s="22">
        <v>0</v>
      </c>
      <c r="K57" s="22">
        <v>0</v>
      </c>
      <c r="L57" s="23">
        <v>1.1713622953996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0.074456677133</v>
      </c>
      <c r="S57" s="22">
        <v>18.171098765299902</v>
      </c>
      <c r="T57" s="22">
        <v>0</v>
      </c>
      <c r="U57" s="22">
        <v>0</v>
      </c>
      <c r="V57" s="23">
        <v>0.35607830416639996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0.7155743153984</v>
      </c>
      <c r="AW57" s="22">
        <v>0.20497679012718062</v>
      </c>
      <c r="AX57" s="22">
        <v>0</v>
      </c>
      <c r="AY57" s="22">
        <v>0</v>
      </c>
      <c r="AZ57" s="23">
        <v>4.1807707065661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0.6217531046319</v>
      </c>
      <c r="BG57" s="22">
        <v>0.005034331266599999</v>
      </c>
      <c r="BH57" s="22">
        <v>0.12017280689999998</v>
      </c>
      <c r="BI57" s="22">
        <v>0</v>
      </c>
      <c r="BJ57" s="23">
        <v>0.7797704370664</v>
      </c>
      <c r="BK57" s="24">
        <f t="shared" si="5"/>
        <v>28.58735426442148</v>
      </c>
    </row>
    <row r="58" spans="1:63" s="25" customFormat="1" ht="15">
      <c r="A58" s="20"/>
      <c r="B58" s="7" t="s">
        <v>139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0.2905739759</v>
      </c>
      <c r="I58" s="22">
        <v>8.8127264365333</v>
      </c>
      <c r="J58" s="22">
        <v>0</v>
      </c>
      <c r="K58" s="22">
        <v>0</v>
      </c>
      <c r="L58" s="23">
        <v>14.0201987169665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2.5024535992333004</v>
      </c>
      <c r="S58" s="22">
        <v>0.000606626</v>
      </c>
      <c r="T58" s="22">
        <v>0</v>
      </c>
      <c r="U58" s="22">
        <v>0</v>
      </c>
      <c r="V58" s="23">
        <v>0.0885202150666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15.149697330365</v>
      </c>
      <c r="AW58" s="22">
        <v>37.67067933513983</v>
      </c>
      <c r="AX58" s="22">
        <v>0</v>
      </c>
      <c r="AY58" s="22">
        <v>0</v>
      </c>
      <c r="AZ58" s="23">
        <v>70.9629582279652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0.160757495466</v>
      </c>
      <c r="BG58" s="22">
        <v>5.414736</v>
      </c>
      <c r="BH58" s="22">
        <v>0</v>
      </c>
      <c r="BI58" s="22">
        <v>0</v>
      </c>
      <c r="BJ58" s="23">
        <v>0.2948022933333</v>
      </c>
      <c r="BK58" s="24">
        <f t="shared" si="5"/>
        <v>155.36871025196902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0.07357537389959999</v>
      </c>
      <c r="I59" s="22">
        <v>0.0524348133332</v>
      </c>
      <c r="J59" s="22">
        <v>0</v>
      </c>
      <c r="K59" s="22">
        <v>0</v>
      </c>
      <c r="L59" s="23">
        <v>2.2747532894332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0.012453810833</v>
      </c>
      <c r="S59" s="22">
        <v>0</v>
      </c>
      <c r="T59" s="22">
        <v>0</v>
      </c>
      <c r="U59" s="22">
        <v>0</v>
      </c>
      <c r="V59" s="23">
        <v>0.029494582499899998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0.27866384213269996</v>
      </c>
      <c r="AW59" s="22">
        <v>10.31193938661873</v>
      </c>
      <c r="AX59" s="22">
        <v>0</v>
      </c>
      <c r="AY59" s="22">
        <v>0</v>
      </c>
      <c r="AZ59" s="23">
        <v>22.935088023932302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0.14550887696620002</v>
      </c>
      <c r="BG59" s="22">
        <v>6.5018533333333</v>
      </c>
      <c r="BH59" s="22">
        <v>0</v>
      </c>
      <c r="BI59" s="22">
        <v>0</v>
      </c>
      <c r="BJ59" s="23">
        <v>2.5097153866666</v>
      </c>
      <c r="BK59" s="24">
        <f t="shared" si="5"/>
        <v>45.12548071964873</v>
      </c>
    </row>
    <row r="60" spans="1:63" s="25" customFormat="1" ht="1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2.4732493877659</v>
      </c>
      <c r="I60" s="22">
        <v>38.2833841196662</v>
      </c>
      <c r="J60" s="22">
        <v>0</v>
      </c>
      <c r="K60" s="22">
        <v>0</v>
      </c>
      <c r="L60" s="23">
        <v>18.222450867265998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0.3695679500661</v>
      </c>
      <c r="S60" s="22">
        <v>0.1739785941333</v>
      </c>
      <c r="T60" s="22">
        <v>0</v>
      </c>
      <c r="U60" s="22">
        <v>0</v>
      </c>
      <c r="V60" s="23">
        <v>8.6523451326997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2.0482927283962002</v>
      </c>
      <c r="AW60" s="22">
        <v>22.43668315092083</v>
      </c>
      <c r="AX60" s="22">
        <v>0</v>
      </c>
      <c r="AY60" s="22">
        <v>0</v>
      </c>
      <c r="AZ60" s="23">
        <v>78.728774159527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1.2415320307297002</v>
      </c>
      <c r="BG60" s="22">
        <v>6.5974575400662</v>
      </c>
      <c r="BH60" s="22">
        <v>0.6681294099999999</v>
      </c>
      <c r="BI60" s="22">
        <v>0</v>
      </c>
      <c r="BJ60" s="23">
        <v>6.951854036064801</v>
      </c>
      <c r="BK60" s="24">
        <f t="shared" si="5"/>
        <v>186.84769910730193</v>
      </c>
    </row>
    <row r="61" spans="1:63" s="25" customFormat="1" ht="15">
      <c r="A61" s="20"/>
      <c r="B61" s="7" t="s">
        <v>206</v>
      </c>
      <c r="C61" s="21">
        <v>0</v>
      </c>
      <c r="D61" s="22">
        <v>2.4176694999999</v>
      </c>
      <c r="E61" s="22">
        <v>0</v>
      </c>
      <c r="F61" s="22">
        <v>0</v>
      </c>
      <c r="G61" s="23">
        <v>0</v>
      </c>
      <c r="H61" s="21">
        <v>0.1018213632664</v>
      </c>
      <c r="I61" s="22">
        <v>0</v>
      </c>
      <c r="J61" s="22">
        <v>0</v>
      </c>
      <c r="K61" s="22">
        <v>0</v>
      </c>
      <c r="L61" s="23">
        <v>1.7963284384997997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0.0185354661664</v>
      </c>
      <c r="S61" s="22">
        <v>0</v>
      </c>
      <c r="T61" s="22">
        <v>0</v>
      </c>
      <c r="U61" s="22">
        <v>0</v>
      </c>
      <c r="V61" s="23">
        <v>0.033813459399999996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2.5632757041637</v>
      </c>
      <c r="AW61" s="22">
        <v>1.1386732029630724</v>
      </c>
      <c r="AX61" s="22">
        <v>0</v>
      </c>
      <c r="AY61" s="22">
        <v>0</v>
      </c>
      <c r="AZ61" s="23">
        <v>25.3112820645319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0.5352766246987999</v>
      </c>
      <c r="BG61" s="22">
        <v>0</v>
      </c>
      <c r="BH61" s="22">
        <v>0</v>
      </c>
      <c r="BI61" s="22">
        <v>0</v>
      </c>
      <c r="BJ61" s="23">
        <v>2.4298102653997</v>
      </c>
      <c r="BK61" s="24">
        <f t="shared" si="5"/>
        <v>36.34648608908967</v>
      </c>
    </row>
    <row r="62" spans="1:63" s="25" customFormat="1" ht="15">
      <c r="A62" s="20"/>
      <c r="B62" s="7" t="s">
        <v>142</v>
      </c>
      <c r="C62" s="21">
        <v>0</v>
      </c>
      <c r="D62" s="22">
        <v>6.0827133333333</v>
      </c>
      <c r="E62" s="22">
        <v>0</v>
      </c>
      <c r="F62" s="22">
        <v>0</v>
      </c>
      <c r="G62" s="23">
        <v>0</v>
      </c>
      <c r="H62" s="21">
        <v>0.2403733523327</v>
      </c>
      <c r="I62" s="22">
        <v>4.1988970139999005</v>
      </c>
      <c r="J62" s="22">
        <v>0.24330853333330002</v>
      </c>
      <c r="K62" s="22">
        <v>0</v>
      </c>
      <c r="L62" s="23">
        <v>2.2234858384329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0.058089911232399996</v>
      </c>
      <c r="S62" s="22">
        <v>0</v>
      </c>
      <c r="T62" s="22">
        <v>0</v>
      </c>
      <c r="U62" s="22">
        <v>0</v>
      </c>
      <c r="V62" s="23">
        <v>2.5547395999999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0.41385107013129996</v>
      </c>
      <c r="AW62" s="22">
        <v>1.1950306671019733</v>
      </c>
      <c r="AX62" s="22">
        <v>0</v>
      </c>
      <c r="AY62" s="22">
        <v>0</v>
      </c>
      <c r="AZ62" s="23">
        <v>5.699901274432099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0.0791110301325</v>
      </c>
      <c r="BG62" s="22">
        <v>0</v>
      </c>
      <c r="BH62" s="22">
        <v>0</v>
      </c>
      <c r="BI62" s="22">
        <v>0</v>
      </c>
      <c r="BJ62" s="23">
        <v>1.3712976899998</v>
      </c>
      <c r="BK62" s="24">
        <f t="shared" si="5"/>
        <v>24.360799314462074</v>
      </c>
    </row>
    <row r="63" spans="1:63" s="25" customFormat="1" ht="15">
      <c r="A63" s="20"/>
      <c r="B63" s="7" t="s">
        <v>143</v>
      </c>
      <c r="C63" s="21">
        <v>0</v>
      </c>
      <c r="D63" s="22">
        <v>2.4585453333333</v>
      </c>
      <c r="E63" s="22">
        <v>0</v>
      </c>
      <c r="F63" s="22">
        <v>0</v>
      </c>
      <c r="G63" s="23">
        <v>0</v>
      </c>
      <c r="H63" s="21">
        <v>2.0714583345317</v>
      </c>
      <c r="I63" s="22">
        <v>40.4468853913328</v>
      </c>
      <c r="J63" s="22">
        <v>11.679179145733201</v>
      </c>
      <c r="K63" s="22">
        <v>0</v>
      </c>
      <c r="L63" s="23">
        <v>29.744253076732406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2.0769112391978997</v>
      </c>
      <c r="S63" s="22">
        <v>1.6386204646662</v>
      </c>
      <c r="T63" s="22">
        <v>23.4878887619997</v>
      </c>
      <c r="U63" s="22">
        <v>0</v>
      </c>
      <c r="V63" s="23">
        <v>9.4458963333326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7.339336803889301</v>
      </c>
      <c r="AW63" s="22">
        <v>20.937594692785325</v>
      </c>
      <c r="AX63" s="22">
        <v>0</v>
      </c>
      <c r="AY63" s="22">
        <v>0</v>
      </c>
      <c r="AZ63" s="23">
        <v>79.1335394057241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3.8886683974241008</v>
      </c>
      <c r="BG63" s="22">
        <v>17.0420658775992</v>
      </c>
      <c r="BH63" s="22">
        <v>0.3644275999999</v>
      </c>
      <c r="BI63" s="22">
        <v>0</v>
      </c>
      <c r="BJ63" s="23">
        <v>20.7794117438959</v>
      </c>
      <c r="BK63" s="24">
        <f t="shared" si="5"/>
        <v>272.53468260217767</v>
      </c>
    </row>
    <row r="64" spans="1:63" s="25" customFormat="1" ht="15">
      <c r="A64" s="20"/>
      <c r="B64" s="7" t="s">
        <v>144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0.6406408904323</v>
      </c>
      <c r="I64" s="22">
        <v>1.7517484916996997</v>
      </c>
      <c r="J64" s="22">
        <v>0</v>
      </c>
      <c r="K64" s="22">
        <v>0</v>
      </c>
      <c r="L64" s="23">
        <v>16.0471301870663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0.22127096253269998</v>
      </c>
      <c r="S64" s="22">
        <v>7.008607799999901</v>
      </c>
      <c r="T64" s="22">
        <v>0</v>
      </c>
      <c r="U64" s="22">
        <v>0</v>
      </c>
      <c r="V64" s="23">
        <v>15.728489903599499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2.4061679644972003</v>
      </c>
      <c r="AW64" s="22">
        <v>14.378491753808628</v>
      </c>
      <c r="AX64" s="22">
        <v>0</v>
      </c>
      <c r="AY64" s="22">
        <v>0</v>
      </c>
      <c r="AZ64" s="23">
        <v>37.46449316242959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0.9507073710975003</v>
      </c>
      <c r="BG64" s="22">
        <v>0.3743649114666</v>
      </c>
      <c r="BH64" s="22">
        <v>0.3215033333333</v>
      </c>
      <c r="BI64" s="22">
        <v>0</v>
      </c>
      <c r="BJ64" s="23">
        <v>6.645339626365501</v>
      </c>
      <c r="BK64" s="24">
        <f t="shared" si="5"/>
        <v>103.93895635832871</v>
      </c>
    </row>
    <row r="65" spans="1:63" s="25" customFormat="1" ht="15">
      <c r="A65" s="20"/>
      <c r="B65" s="7" t="s">
        <v>145</v>
      </c>
      <c r="C65" s="21">
        <v>0</v>
      </c>
      <c r="D65" s="22">
        <v>13.13314</v>
      </c>
      <c r="E65" s="22">
        <v>0</v>
      </c>
      <c r="F65" s="22">
        <v>0</v>
      </c>
      <c r="G65" s="23">
        <v>0</v>
      </c>
      <c r="H65" s="21">
        <v>8.398379612066602</v>
      </c>
      <c r="I65" s="22">
        <v>560.6388699937334</v>
      </c>
      <c r="J65" s="22">
        <v>0</v>
      </c>
      <c r="K65" s="22">
        <v>0</v>
      </c>
      <c r="L65" s="23">
        <v>16.810037201699902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0.059879342399999994</v>
      </c>
      <c r="S65" s="22">
        <v>5.909913</v>
      </c>
      <c r="T65" s="22">
        <v>0</v>
      </c>
      <c r="U65" s="22">
        <v>0</v>
      </c>
      <c r="V65" s="23">
        <v>5.253256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0.113176038</v>
      </c>
      <c r="AW65" s="22">
        <v>0.14309613970862062</v>
      </c>
      <c r="AX65" s="22">
        <v>0</v>
      </c>
      <c r="AY65" s="22">
        <v>0</v>
      </c>
      <c r="AZ65" s="23">
        <v>5.4818570184666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0.0299070895999</v>
      </c>
      <c r="BG65" s="22">
        <v>0</v>
      </c>
      <c r="BH65" s="22">
        <v>0</v>
      </c>
      <c r="BI65" s="22">
        <v>0</v>
      </c>
      <c r="BJ65" s="23">
        <v>0.0650437</v>
      </c>
      <c r="BK65" s="24">
        <f t="shared" si="5"/>
        <v>616.0365551356749</v>
      </c>
    </row>
    <row r="66" spans="1:63" s="25" customFormat="1" ht="15">
      <c r="A66" s="20"/>
      <c r="B66" s="7" t="s">
        <v>146</v>
      </c>
      <c r="C66" s="21">
        <v>0</v>
      </c>
      <c r="D66" s="22">
        <v>13.2623066666666</v>
      </c>
      <c r="E66" s="22">
        <v>0</v>
      </c>
      <c r="F66" s="22">
        <v>0</v>
      </c>
      <c r="G66" s="23">
        <v>0</v>
      </c>
      <c r="H66" s="21">
        <v>0.6738150400660998</v>
      </c>
      <c r="I66" s="22">
        <v>88.6155709288997</v>
      </c>
      <c r="J66" s="22">
        <v>0</v>
      </c>
      <c r="K66" s="22">
        <v>0</v>
      </c>
      <c r="L66" s="23">
        <v>21.1178798850663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0.033155766666300004</v>
      </c>
      <c r="S66" s="22">
        <v>0</v>
      </c>
      <c r="T66" s="22">
        <v>0</v>
      </c>
      <c r="U66" s="22">
        <v>0</v>
      </c>
      <c r="V66" s="23">
        <v>6.8698748533333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0.4614441736324</v>
      </c>
      <c r="AW66" s="22">
        <v>15.082913118491527</v>
      </c>
      <c r="AX66" s="22">
        <v>0</v>
      </c>
      <c r="AY66" s="22">
        <v>0</v>
      </c>
      <c r="AZ66" s="23">
        <v>19.8916926058317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0.150424367066</v>
      </c>
      <c r="BG66" s="22">
        <v>0.14439846506659998</v>
      </c>
      <c r="BH66" s="22">
        <v>0</v>
      </c>
      <c r="BI66" s="22">
        <v>0</v>
      </c>
      <c r="BJ66" s="23">
        <v>6.0784548810997014</v>
      </c>
      <c r="BK66" s="24">
        <f t="shared" si="5"/>
        <v>172.38193075188622</v>
      </c>
    </row>
    <row r="67" spans="1:63" s="25" customFormat="1" ht="15">
      <c r="A67" s="20"/>
      <c r="B67" s="7" t="s">
        <v>147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2.6141982338333003</v>
      </c>
      <c r="I67" s="22">
        <v>5.9066214364</v>
      </c>
      <c r="J67" s="22">
        <v>0.117543</v>
      </c>
      <c r="K67" s="22">
        <v>0</v>
      </c>
      <c r="L67" s="23">
        <v>26.479054978533203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0.39262676813329994</v>
      </c>
      <c r="S67" s="22">
        <v>4.8660165088666005</v>
      </c>
      <c r="T67" s="22">
        <v>0</v>
      </c>
      <c r="U67" s="22">
        <v>0</v>
      </c>
      <c r="V67" s="23">
        <v>5.075126877466601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5.216616482527901</v>
      </c>
      <c r="AW67" s="22">
        <v>5.237398487845055</v>
      </c>
      <c r="AX67" s="22">
        <v>0</v>
      </c>
      <c r="AY67" s="22">
        <v>0</v>
      </c>
      <c r="AZ67" s="23">
        <v>39.2650531692272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1.8381190952624</v>
      </c>
      <c r="BG67" s="22">
        <v>9.250363814566398</v>
      </c>
      <c r="BH67" s="22">
        <v>0</v>
      </c>
      <c r="BI67" s="22">
        <v>0</v>
      </c>
      <c r="BJ67" s="23">
        <v>12.270793948230699</v>
      </c>
      <c r="BK67" s="24">
        <f t="shared" si="5"/>
        <v>118.52953280089267</v>
      </c>
    </row>
    <row r="68" spans="1:63" s="25" customFormat="1" ht="15">
      <c r="A68" s="20"/>
      <c r="B68" s="7" t="s">
        <v>148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0.12333750019959999</v>
      </c>
      <c r="I68" s="22">
        <v>96.08554346666651</v>
      </c>
      <c r="J68" s="22">
        <v>0</v>
      </c>
      <c r="K68" s="22">
        <v>0</v>
      </c>
      <c r="L68" s="23">
        <v>6.316482581066199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0.0230298234998</v>
      </c>
      <c r="S68" s="22">
        <v>2.5588693333333</v>
      </c>
      <c r="T68" s="22">
        <v>0</v>
      </c>
      <c r="U68" s="22">
        <v>0</v>
      </c>
      <c r="V68" s="23">
        <v>0.8700193476332001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1.5863548030995</v>
      </c>
      <c r="AW68" s="22">
        <v>6.84853579592688</v>
      </c>
      <c r="AX68" s="22">
        <v>0</v>
      </c>
      <c r="AY68" s="22">
        <v>0</v>
      </c>
      <c r="AZ68" s="23">
        <v>10.6339724642655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0.004447101166400001</v>
      </c>
      <c r="BG68" s="22">
        <v>1.9059005</v>
      </c>
      <c r="BH68" s="22">
        <v>0</v>
      </c>
      <c r="BI68" s="22">
        <v>0</v>
      </c>
      <c r="BJ68" s="23">
        <v>0.3303560866666</v>
      </c>
      <c r="BK68" s="24">
        <f t="shared" si="5"/>
        <v>127.28684880352348</v>
      </c>
    </row>
    <row r="69" spans="1:63" s="25" customFormat="1" ht="15">
      <c r="A69" s="20"/>
      <c r="B69" s="7" t="s">
        <v>149</v>
      </c>
      <c r="C69" s="21">
        <v>0</v>
      </c>
      <c r="D69" s="22">
        <v>2.5459586666666003</v>
      </c>
      <c r="E69" s="22">
        <v>0</v>
      </c>
      <c r="F69" s="22">
        <v>0</v>
      </c>
      <c r="G69" s="23">
        <v>0</v>
      </c>
      <c r="H69" s="21">
        <v>0.23046250179970001</v>
      </c>
      <c r="I69" s="22">
        <v>294.6947269746331</v>
      </c>
      <c r="J69" s="22">
        <v>0</v>
      </c>
      <c r="K69" s="22">
        <v>0</v>
      </c>
      <c r="L69" s="23">
        <v>26.7606153026663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0.0521261028999</v>
      </c>
      <c r="S69" s="22">
        <v>5.0919173333333</v>
      </c>
      <c r="T69" s="22">
        <v>0</v>
      </c>
      <c r="U69" s="22">
        <v>0</v>
      </c>
      <c r="V69" s="23">
        <v>2.1051985521666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0.2965044904327</v>
      </c>
      <c r="AW69" s="22">
        <v>7.3253069524943974</v>
      </c>
      <c r="AX69" s="22">
        <v>0</v>
      </c>
      <c r="AY69" s="22">
        <v>0</v>
      </c>
      <c r="AZ69" s="23">
        <v>5.2896766486993005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0.06435114039970001</v>
      </c>
      <c r="BG69" s="22">
        <v>0.3166886666666</v>
      </c>
      <c r="BH69" s="22">
        <v>0</v>
      </c>
      <c r="BI69" s="22">
        <v>0</v>
      </c>
      <c r="BJ69" s="23">
        <v>38.4553940650333</v>
      </c>
      <c r="BK69" s="24">
        <f t="shared" si="5"/>
        <v>383.2289273978915</v>
      </c>
    </row>
    <row r="70" spans="1:63" s="25" customFormat="1" ht="15">
      <c r="A70" s="20"/>
      <c r="B70" s="7" t="s">
        <v>150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0.1641892032</v>
      </c>
      <c r="I70" s="22">
        <v>65.6993679771999</v>
      </c>
      <c r="J70" s="22">
        <v>0</v>
      </c>
      <c r="K70" s="22">
        <v>0</v>
      </c>
      <c r="L70" s="23">
        <v>15.773965319433303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0.001900338</v>
      </c>
      <c r="S70" s="22">
        <v>0.03800676</v>
      </c>
      <c r="T70" s="22">
        <v>0</v>
      </c>
      <c r="U70" s="22">
        <v>0</v>
      </c>
      <c r="V70" s="23">
        <v>0.0376471564666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0.4604876843995</v>
      </c>
      <c r="AW70" s="22">
        <v>5.149246830189444</v>
      </c>
      <c r="AX70" s="22">
        <v>0</v>
      </c>
      <c r="AY70" s="22">
        <v>0</v>
      </c>
      <c r="AZ70" s="23">
        <v>17.548123885132902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0.1193651960999</v>
      </c>
      <c r="BG70" s="22">
        <v>0.6504222319998</v>
      </c>
      <c r="BH70" s="22">
        <v>0</v>
      </c>
      <c r="BI70" s="22">
        <v>0</v>
      </c>
      <c r="BJ70" s="23">
        <v>0.5832318866666</v>
      </c>
      <c r="BK70" s="24">
        <f t="shared" si="5"/>
        <v>106.22595446878793</v>
      </c>
    </row>
    <row r="71" spans="1:63" s="25" customFormat="1" ht="15">
      <c r="A71" s="20"/>
      <c r="B71" s="7" t="s">
        <v>151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0.2632384906663</v>
      </c>
      <c r="I71" s="22">
        <v>121.50734369666638</v>
      </c>
      <c r="J71" s="22">
        <v>0</v>
      </c>
      <c r="K71" s="22">
        <v>0</v>
      </c>
      <c r="L71" s="23">
        <v>4.2423521913663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0.0242103518997</v>
      </c>
      <c r="S71" s="22">
        <v>0</v>
      </c>
      <c r="T71" s="22">
        <v>0</v>
      </c>
      <c r="U71" s="22">
        <v>0</v>
      </c>
      <c r="V71" s="23">
        <v>1.5250114483331998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0.36639496889940004</v>
      </c>
      <c r="AW71" s="22">
        <v>3.245147119353976</v>
      </c>
      <c r="AX71" s="22">
        <v>0</v>
      </c>
      <c r="AY71" s="22">
        <v>0</v>
      </c>
      <c r="AZ71" s="23">
        <v>17.835261949532203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0.07207585946629999</v>
      </c>
      <c r="BG71" s="22">
        <v>0</v>
      </c>
      <c r="BH71" s="22">
        <v>0</v>
      </c>
      <c r="BI71" s="22">
        <v>0</v>
      </c>
      <c r="BJ71" s="23">
        <v>3.2559908806331004</v>
      </c>
      <c r="BK71" s="24">
        <f t="shared" si="5"/>
        <v>152.33702695681686</v>
      </c>
    </row>
    <row r="72" spans="1:63" s="25" customFormat="1" ht="15">
      <c r="A72" s="20"/>
      <c r="B72" s="7" t="s">
        <v>152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0.6506805678325</v>
      </c>
      <c r="I72" s="22">
        <v>32.7025665575995</v>
      </c>
      <c r="J72" s="22">
        <v>1.2254823333333</v>
      </c>
      <c r="K72" s="22">
        <v>0</v>
      </c>
      <c r="L72" s="23">
        <v>11.481187461065803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0.34383588846600005</v>
      </c>
      <c r="S72" s="22">
        <v>6.3367630807332</v>
      </c>
      <c r="T72" s="22">
        <v>3.676447</v>
      </c>
      <c r="U72" s="22">
        <v>0</v>
      </c>
      <c r="V72" s="23">
        <v>5.9791647109663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2.8122862389625007</v>
      </c>
      <c r="AW72" s="22">
        <v>11.610008182888512</v>
      </c>
      <c r="AX72" s="22">
        <v>0</v>
      </c>
      <c r="AY72" s="22">
        <v>0</v>
      </c>
      <c r="AZ72" s="23">
        <v>58.07654808732671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2.0446910617295</v>
      </c>
      <c r="BG72" s="22">
        <v>5.7479475345663</v>
      </c>
      <c r="BH72" s="22">
        <v>2.4296333333333</v>
      </c>
      <c r="BI72" s="22">
        <v>0</v>
      </c>
      <c r="BJ72" s="23">
        <v>9.601804564231001</v>
      </c>
      <c r="BK72" s="24">
        <f t="shared" si="5"/>
        <v>154.71904660303443</v>
      </c>
    </row>
    <row r="73" spans="1:63" s="25" customFormat="1" ht="15">
      <c r="A73" s="20"/>
      <c r="B73" s="7" t="s">
        <v>153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0.1385230428326</v>
      </c>
      <c r="I73" s="22">
        <v>55.3838879549999</v>
      </c>
      <c r="J73" s="22">
        <v>0</v>
      </c>
      <c r="K73" s="22">
        <v>0</v>
      </c>
      <c r="L73" s="23">
        <v>5.423761791666399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0.04911474303309999</v>
      </c>
      <c r="S73" s="22">
        <v>6.3140416666666</v>
      </c>
      <c r="T73" s="22">
        <v>0</v>
      </c>
      <c r="U73" s="22">
        <v>0</v>
      </c>
      <c r="V73" s="23">
        <v>0.8037774874997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0.1711074364991</v>
      </c>
      <c r="AW73" s="22">
        <v>3.7668706717723426</v>
      </c>
      <c r="AX73" s="22">
        <v>0</v>
      </c>
      <c r="AY73" s="22">
        <v>0</v>
      </c>
      <c r="AZ73" s="23">
        <v>13.122202641132102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0.06987997383309999</v>
      </c>
      <c r="BG73" s="22">
        <v>0</v>
      </c>
      <c r="BH73" s="22">
        <v>0</v>
      </c>
      <c r="BI73" s="22">
        <v>0</v>
      </c>
      <c r="BJ73" s="23">
        <v>0.0626767166666</v>
      </c>
      <c r="BK73" s="24">
        <f t="shared" si="5"/>
        <v>85.30584412660154</v>
      </c>
    </row>
    <row r="74" spans="1:63" s="25" customFormat="1" ht="15">
      <c r="A74" s="20"/>
      <c r="B74" s="7" t="s">
        <v>154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0.4104044764327</v>
      </c>
      <c r="I74" s="22">
        <v>33.618090953333194</v>
      </c>
      <c r="J74" s="22">
        <v>0</v>
      </c>
      <c r="K74" s="22">
        <v>0</v>
      </c>
      <c r="L74" s="23">
        <v>4.814180797533001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0.0259966376666</v>
      </c>
      <c r="S74" s="22">
        <v>6.3406433333333</v>
      </c>
      <c r="T74" s="22">
        <v>0</v>
      </c>
      <c r="U74" s="22">
        <v>0</v>
      </c>
      <c r="V74" s="23">
        <v>0.03804386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0.24287398003289998</v>
      </c>
      <c r="AW74" s="22">
        <v>4.004518219257537</v>
      </c>
      <c r="AX74" s="22">
        <v>0</v>
      </c>
      <c r="AY74" s="22">
        <v>0</v>
      </c>
      <c r="AZ74" s="23">
        <v>14.148974098632099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0.0856036133331</v>
      </c>
      <c r="BG74" s="22">
        <v>0</v>
      </c>
      <c r="BH74" s="22">
        <v>0</v>
      </c>
      <c r="BI74" s="22">
        <v>0</v>
      </c>
      <c r="BJ74" s="23">
        <v>0.8113460116665</v>
      </c>
      <c r="BK74" s="24">
        <f t="shared" si="5"/>
        <v>64.54067598122091</v>
      </c>
    </row>
    <row r="75" spans="1:63" s="25" customFormat="1" ht="15">
      <c r="A75" s="20"/>
      <c r="B75" s="7" t="s">
        <v>155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6.1028887563658</v>
      </c>
      <c r="I75" s="22">
        <v>1784.885160853333</v>
      </c>
      <c r="J75" s="22">
        <v>0</v>
      </c>
      <c r="K75" s="22">
        <v>0</v>
      </c>
      <c r="L75" s="23">
        <v>133.2822753117995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0.14147617269880003</v>
      </c>
      <c r="S75" s="22">
        <v>12.155232705699898</v>
      </c>
      <c r="T75" s="22">
        <v>0</v>
      </c>
      <c r="U75" s="22">
        <v>0</v>
      </c>
      <c r="V75" s="23">
        <v>1.1146197050664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0.8308221663313999</v>
      </c>
      <c r="AW75" s="22">
        <v>11.978915061653442</v>
      </c>
      <c r="AX75" s="22">
        <v>0</v>
      </c>
      <c r="AY75" s="22">
        <v>0</v>
      </c>
      <c r="AZ75" s="23">
        <v>37.342165672030994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0.19247449819869997</v>
      </c>
      <c r="BG75" s="22">
        <v>0.3886487501332</v>
      </c>
      <c r="BH75" s="22">
        <v>0</v>
      </c>
      <c r="BI75" s="22">
        <v>0</v>
      </c>
      <c r="BJ75" s="23">
        <v>2.0474009633329</v>
      </c>
      <c r="BK75" s="24">
        <f t="shared" si="5"/>
        <v>1990.4620806166438</v>
      </c>
    </row>
    <row r="76" spans="1:63" s="25" customFormat="1" ht="15">
      <c r="A76" s="20"/>
      <c r="B76" s="7" t="s">
        <v>156</v>
      </c>
      <c r="C76" s="21">
        <v>0</v>
      </c>
      <c r="D76" s="22">
        <v>0</v>
      </c>
      <c r="E76" s="22">
        <v>0</v>
      </c>
      <c r="F76" s="22">
        <v>0</v>
      </c>
      <c r="G76" s="23">
        <v>0</v>
      </c>
      <c r="H76" s="21">
        <v>0.3482565668994</v>
      </c>
      <c r="I76" s="22">
        <v>103.2888270814997</v>
      </c>
      <c r="J76" s="22">
        <v>0</v>
      </c>
      <c r="K76" s="22">
        <v>0</v>
      </c>
      <c r="L76" s="23">
        <v>23.148109750866304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0.0845216933329</v>
      </c>
      <c r="S76" s="22">
        <v>6.3318316666666</v>
      </c>
      <c r="T76" s="22">
        <v>0</v>
      </c>
      <c r="U76" s="22">
        <v>0</v>
      </c>
      <c r="V76" s="23">
        <v>0.3501464920998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1.3967866105317996</v>
      </c>
      <c r="AW76" s="22">
        <v>1.6124454904273908</v>
      </c>
      <c r="AX76" s="22">
        <v>0</v>
      </c>
      <c r="AY76" s="22">
        <v>0</v>
      </c>
      <c r="AZ76" s="23">
        <v>36.974353748064495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0.16155249063269997</v>
      </c>
      <c r="BG76" s="22">
        <v>0</v>
      </c>
      <c r="BH76" s="22">
        <v>0</v>
      </c>
      <c r="BI76" s="22">
        <v>0</v>
      </c>
      <c r="BJ76" s="23">
        <v>0.9304135933331</v>
      </c>
      <c r="BK76" s="24">
        <f t="shared" si="5"/>
        <v>174.6272451843542</v>
      </c>
    </row>
    <row r="77" spans="1:63" s="25" customFormat="1" ht="15">
      <c r="A77" s="20"/>
      <c r="B77" s="7" t="s">
        <v>157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0.34573761283260007</v>
      </c>
      <c r="I77" s="22">
        <v>2.241582413333</v>
      </c>
      <c r="J77" s="22">
        <v>0</v>
      </c>
      <c r="K77" s="22">
        <v>0</v>
      </c>
      <c r="L77" s="23">
        <v>9.868776401499499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0.3739816404325</v>
      </c>
      <c r="S77" s="22">
        <v>4.8781098729999</v>
      </c>
      <c r="T77" s="22">
        <v>0</v>
      </c>
      <c r="U77" s="22">
        <v>0</v>
      </c>
      <c r="V77" s="23">
        <v>2.0519373997996997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3.1421287452993005</v>
      </c>
      <c r="AW77" s="22">
        <v>6.734467591443968</v>
      </c>
      <c r="AX77" s="22">
        <v>0</v>
      </c>
      <c r="AY77" s="22">
        <v>0</v>
      </c>
      <c r="AZ77" s="23">
        <v>21.160388341499402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9.4007801713329</v>
      </c>
      <c r="BG77" s="22">
        <v>0.4612509050333</v>
      </c>
      <c r="BH77" s="22">
        <v>0</v>
      </c>
      <c r="BI77" s="22">
        <v>0</v>
      </c>
      <c r="BJ77" s="23">
        <v>18.670084797399504</v>
      </c>
      <c r="BK77" s="24">
        <f t="shared" si="5"/>
        <v>79.32922589290557</v>
      </c>
    </row>
    <row r="78" spans="1:63" s="25" customFormat="1" ht="15">
      <c r="A78" s="20"/>
      <c r="B78" s="7" t="s">
        <v>158</v>
      </c>
      <c r="C78" s="21">
        <v>0</v>
      </c>
      <c r="D78" s="22">
        <v>0.5193017898666</v>
      </c>
      <c r="E78" s="22">
        <v>0</v>
      </c>
      <c r="F78" s="22">
        <v>0</v>
      </c>
      <c r="G78" s="23">
        <v>0</v>
      </c>
      <c r="H78" s="21">
        <v>0.0321424583665</v>
      </c>
      <c r="I78" s="22">
        <v>0</v>
      </c>
      <c r="J78" s="22">
        <v>0</v>
      </c>
      <c r="K78" s="22">
        <v>0</v>
      </c>
      <c r="L78" s="23">
        <v>3.8511772172998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0.0248631739</v>
      </c>
      <c r="S78" s="22">
        <v>0</v>
      </c>
      <c r="T78" s="22">
        <v>0</v>
      </c>
      <c r="U78" s="22">
        <v>0</v>
      </c>
      <c r="V78" s="23">
        <v>0.0596944919666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0.7700938631979</v>
      </c>
      <c r="AW78" s="22">
        <v>0.5860687828703898</v>
      </c>
      <c r="AX78" s="22">
        <v>0</v>
      </c>
      <c r="AY78" s="22">
        <v>0</v>
      </c>
      <c r="AZ78" s="23">
        <v>7.728832703266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0.25303125093219997</v>
      </c>
      <c r="BG78" s="22">
        <v>0</v>
      </c>
      <c r="BH78" s="22">
        <v>0</v>
      </c>
      <c r="BI78" s="22">
        <v>0</v>
      </c>
      <c r="BJ78" s="23">
        <v>0.0231446859999</v>
      </c>
      <c r="BK78" s="24">
        <f t="shared" si="5"/>
        <v>13.84835041766589</v>
      </c>
    </row>
    <row r="79" spans="1:63" s="30" customFormat="1" ht="15">
      <c r="A79" s="20"/>
      <c r="B79" s="8" t="s">
        <v>15</v>
      </c>
      <c r="C79" s="26">
        <f aca="true" t="shared" si="6" ref="C79:AH79">SUM(C18:C78)</f>
        <v>0</v>
      </c>
      <c r="D79" s="26">
        <f t="shared" si="6"/>
        <v>48.564729888766</v>
      </c>
      <c r="E79" s="26">
        <f t="shared" si="6"/>
        <v>0</v>
      </c>
      <c r="F79" s="26">
        <f t="shared" si="6"/>
        <v>0</v>
      </c>
      <c r="G79" s="26">
        <f t="shared" si="6"/>
        <v>0</v>
      </c>
      <c r="H79" s="26">
        <f t="shared" si="6"/>
        <v>120.77366980821259</v>
      </c>
      <c r="I79" s="26">
        <f t="shared" si="6"/>
        <v>4885.559656082558</v>
      </c>
      <c r="J79" s="26">
        <f t="shared" si="6"/>
        <v>21.219064162399704</v>
      </c>
      <c r="K79" s="26">
        <f t="shared" si="6"/>
        <v>0</v>
      </c>
      <c r="L79" s="26">
        <f t="shared" si="6"/>
        <v>987.8374149727506</v>
      </c>
      <c r="M79" s="26">
        <f t="shared" si="6"/>
        <v>0</v>
      </c>
      <c r="N79" s="26">
        <f t="shared" si="6"/>
        <v>0</v>
      </c>
      <c r="O79" s="26">
        <f t="shared" si="6"/>
        <v>0</v>
      </c>
      <c r="P79" s="26">
        <f t="shared" si="6"/>
        <v>0</v>
      </c>
      <c r="Q79" s="26">
        <f t="shared" si="6"/>
        <v>0</v>
      </c>
      <c r="R79" s="26">
        <f t="shared" si="6"/>
        <v>12.742262649980798</v>
      </c>
      <c r="S79" s="26">
        <f t="shared" si="6"/>
        <v>140.03957785203113</v>
      </c>
      <c r="T79" s="26">
        <f t="shared" si="6"/>
        <v>38.5735691412662</v>
      </c>
      <c r="U79" s="26">
        <f t="shared" si="6"/>
        <v>0</v>
      </c>
      <c r="V79" s="26">
        <f t="shared" si="6"/>
        <v>144.0804927596582</v>
      </c>
      <c r="W79" s="26">
        <f t="shared" si="6"/>
        <v>0</v>
      </c>
      <c r="X79" s="26">
        <f t="shared" si="6"/>
        <v>0</v>
      </c>
      <c r="Y79" s="26">
        <f t="shared" si="6"/>
        <v>0</v>
      </c>
      <c r="Z79" s="26">
        <f t="shared" si="6"/>
        <v>0</v>
      </c>
      <c r="AA79" s="26">
        <f t="shared" si="6"/>
        <v>0</v>
      </c>
      <c r="AB79" s="26">
        <f t="shared" si="6"/>
        <v>0</v>
      </c>
      <c r="AC79" s="26">
        <f t="shared" si="6"/>
        <v>0</v>
      </c>
      <c r="AD79" s="26">
        <f t="shared" si="6"/>
        <v>0</v>
      </c>
      <c r="AE79" s="26">
        <f t="shared" si="6"/>
        <v>0</v>
      </c>
      <c r="AF79" s="26">
        <f t="shared" si="6"/>
        <v>0</v>
      </c>
      <c r="AG79" s="26">
        <f t="shared" si="6"/>
        <v>0</v>
      </c>
      <c r="AH79" s="26">
        <f t="shared" si="6"/>
        <v>0</v>
      </c>
      <c r="AI79" s="26">
        <f aca="true" t="shared" si="7" ref="AI79:BK79">SUM(AI18:AI78)</f>
        <v>0</v>
      </c>
      <c r="AJ79" s="26">
        <f t="shared" si="7"/>
        <v>0</v>
      </c>
      <c r="AK79" s="26">
        <f t="shared" si="7"/>
        <v>0</v>
      </c>
      <c r="AL79" s="26">
        <f t="shared" si="7"/>
        <v>0</v>
      </c>
      <c r="AM79" s="26">
        <f t="shared" si="7"/>
        <v>0</v>
      </c>
      <c r="AN79" s="26">
        <f t="shared" si="7"/>
        <v>0</v>
      </c>
      <c r="AO79" s="26">
        <f t="shared" si="7"/>
        <v>0</v>
      </c>
      <c r="AP79" s="26">
        <f t="shared" si="7"/>
        <v>0</v>
      </c>
      <c r="AQ79" s="26">
        <f t="shared" si="7"/>
        <v>0</v>
      </c>
      <c r="AR79" s="26">
        <f t="shared" si="7"/>
        <v>0</v>
      </c>
      <c r="AS79" s="26">
        <f t="shared" si="7"/>
        <v>0</v>
      </c>
      <c r="AT79" s="26">
        <f t="shared" si="7"/>
        <v>0</v>
      </c>
      <c r="AU79" s="26">
        <f t="shared" si="7"/>
        <v>0</v>
      </c>
      <c r="AV79" s="26">
        <f t="shared" si="7"/>
        <v>85.3699044504411</v>
      </c>
      <c r="AW79" s="26">
        <f t="shared" si="7"/>
        <v>398.2685520182807</v>
      </c>
      <c r="AX79" s="26">
        <f t="shared" si="7"/>
        <v>0.9516999185665</v>
      </c>
      <c r="AY79" s="26">
        <f t="shared" si="7"/>
        <v>0</v>
      </c>
      <c r="AZ79" s="26">
        <f t="shared" si="7"/>
        <v>1190.4359703949808</v>
      </c>
      <c r="BA79" s="26">
        <f t="shared" si="7"/>
        <v>0</v>
      </c>
      <c r="BB79" s="26">
        <f t="shared" si="7"/>
        <v>0</v>
      </c>
      <c r="BC79" s="26">
        <f t="shared" si="7"/>
        <v>0</v>
      </c>
      <c r="BD79" s="26">
        <f t="shared" si="7"/>
        <v>0</v>
      </c>
      <c r="BE79" s="26">
        <f t="shared" si="7"/>
        <v>0</v>
      </c>
      <c r="BF79" s="26">
        <f t="shared" si="7"/>
        <v>45.06473862302402</v>
      </c>
      <c r="BG79" s="26">
        <f t="shared" si="7"/>
        <v>113.21519432742747</v>
      </c>
      <c r="BH79" s="26">
        <f t="shared" si="7"/>
        <v>4.6140462535664994</v>
      </c>
      <c r="BI79" s="26">
        <f t="shared" si="7"/>
        <v>0</v>
      </c>
      <c r="BJ79" s="26">
        <f t="shared" si="7"/>
        <v>308.0629786905312</v>
      </c>
      <c r="BK79" s="26">
        <f t="shared" si="7"/>
        <v>8545.37352199444</v>
      </c>
    </row>
    <row r="80" spans="3:63" ht="15" customHeight="1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</row>
    <row r="81" spans="1:63" s="25" customFormat="1" ht="15">
      <c r="A81" s="20" t="s">
        <v>31</v>
      </c>
      <c r="B81" s="5" t="s">
        <v>32</v>
      </c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4"/>
    </row>
    <row r="82" spans="1:63" s="25" customFormat="1" ht="15">
      <c r="A82" s="20"/>
      <c r="B82" s="7" t="s">
        <v>33</v>
      </c>
      <c r="C82" s="21">
        <v>0</v>
      </c>
      <c r="D82" s="22">
        <v>0</v>
      </c>
      <c r="E82" s="22">
        <v>0</v>
      </c>
      <c r="F82" s="22">
        <v>0</v>
      </c>
      <c r="G82" s="23">
        <v>0</v>
      </c>
      <c r="H82" s="21">
        <v>0</v>
      </c>
      <c r="I82" s="22">
        <v>0</v>
      </c>
      <c r="J82" s="22">
        <v>0</v>
      </c>
      <c r="K82" s="22">
        <v>0</v>
      </c>
      <c r="L82" s="23">
        <v>0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</v>
      </c>
      <c r="S82" s="22">
        <v>0</v>
      </c>
      <c r="T82" s="22">
        <v>0</v>
      </c>
      <c r="U82" s="22">
        <v>0</v>
      </c>
      <c r="V82" s="23">
        <v>0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</v>
      </c>
      <c r="AW82" s="22">
        <v>0</v>
      </c>
      <c r="AX82" s="22">
        <v>0</v>
      </c>
      <c r="AY82" s="22">
        <v>0</v>
      </c>
      <c r="AZ82" s="23">
        <v>0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</v>
      </c>
      <c r="BG82" s="22">
        <v>0</v>
      </c>
      <c r="BH82" s="22">
        <v>0</v>
      </c>
      <c r="BI82" s="22">
        <v>0</v>
      </c>
      <c r="BJ82" s="23">
        <v>0</v>
      </c>
      <c r="BK82" s="24">
        <v>0</v>
      </c>
    </row>
    <row r="83" spans="1:63" s="30" customFormat="1" ht="15">
      <c r="A83" s="20"/>
      <c r="B83" s="8" t="s">
        <v>34</v>
      </c>
      <c r="C83" s="26">
        <v>0</v>
      </c>
      <c r="D83" s="27">
        <v>0</v>
      </c>
      <c r="E83" s="27">
        <v>0</v>
      </c>
      <c r="F83" s="27">
        <v>0</v>
      </c>
      <c r="G83" s="28">
        <v>0</v>
      </c>
      <c r="H83" s="26">
        <v>0</v>
      </c>
      <c r="I83" s="27">
        <v>0</v>
      </c>
      <c r="J83" s="27">
        <v>0</v>
      </c>
      <c r="K83" s="27">
        <v>0</v>
      </c>
      <c r="L83" s="28">
        <v>0</v>
      </c>
      <c r="M83" s="26">
        <v>0</v>
      </c>
      <c r="N83" s="27">
        <v>0</v>
      </c>
      <c r="O83" s="27">
        <v>0</v>
      </c>
      <c r="P83" s="27">
        <v>0</v>
      </c>
      <c r="Q83" s="28">
        <v>0</v>
      </c>
      <c r="R83" s="26">
        <v>0</v>
      </c>
      <c r="S83" s="27">
        <v>0</v>
      </c>
      <c r="T83" s="27">
        <v>0</v>
      </c>
      <c r="U83" s="27">
        <v>0</v>
      </c>
      <c r="V83" s="28">
        <v>0</v>
      </c>
      <c r="W83" s="26">
        <v>0</v>
      </c>
      <c r="X83" s="27">
        <v>0</v>
      </c>
      <c r="Y83" s="27">
        <v>0</v>
      </c>
      <c r="Z83" s="27">
        <v>0</v>
      </c>
      <c r="AA83" s="28">
        <v>0</v>
      </c>
      <c r="AB83" s="26">
        <v>0</v>
      </c>
      <c r="AC83" s="27">
        <v>0</v>
      </c>
      <c r="AD83" s="27">
        <v>0</v>
      </c>
      <c r="AE83" s="27">
        <v>0</v>
      </c>
      <c r="AF83" s="28">
        <v>0</v>
      </c>
      <c r="AG83" s="26">
        <v>0</v>
      </c>
      <c r="AH83" s="27">
        <v>0</v>
      </c>
      <c r="AI83" s="27">
        <v>0</v>
      </c>
      <c r="AJ83" s="27">
        <v>0</v>
      </c>
      <c r="AK83" s="28">
        <v>0</v>
      </c>
      <c r="AL83" s="26">
        <v>0</v>
      </c>
      <c r="AM83" s="27">
        <v>0</v>
      </c>
      <c r="AN83" s="27">
        <v>0</v>
      </c>
      <c r="AO83" s="27">
        <v>0</v>
      </c>
      <c r="AP83" s="28">
        <v>0</v>
      </c>
      <c r="AQ83" s="26">
        <v>0</v>
      </c>
      <c r="AR83" s="27">
        <v>0</v>
      </c>
      <c r="AS83" s="27">
        <v>0</v>
      </c>
      <c r="AT83" s="27">
        <v>0</v>
      </c>
      <c r="AU83" s="28">
        <v>0</v>
      </c>
      <c r="AV83" s="26">
        <v>0</v>
      </c>
      <c r="AW83" s="27">
        <v>0</v>
      </c>
      <c r="AX83" s="27">
        <v>0</v>
      </c>
      <c r="AY83" s="27">
        <v>0</v>
      </c>
      <c r="AZ83" s="28">
        <v>0</v>
      </c>
      <c r="BA83" s="26">
        <v>0</v>
      </c>
      <c r="BB83" s="27">
        <v>0</v>
      </c>
      <c r="BC83" s="27">
        <v>0</v>
      </c>
      <c r="BD83" s="27">
        <v>0</v>
      </c>
      <c r="BE83" s="28">
        <v>0</v>
      </c>
      <c r="BF83" s="26">
        <v>0</v>
      </c>
      <c r="BG83" s="27">
        <v>0</v>
      </c>
      <c r="BH83" s="27">
        <v>0</v>
      </c>
      <c r="BI83" s="27">
        <v>0</v>
      </c>
      <c r="BJ83" s="28">
        <v>0</v>
      </c>
      <c r="BK83" s="29">
        <v>0</v>
      </c>
    </row>
    <row r="84" spans="1:63" s="25" customFormat="1" ht="15">
      <c r="A84" s="20" t="s">
        <v>35</v>
      </c>
      <c r="B84" s="5" t="s">
        <v>36</v>
      </c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4"/>
    </row>
    <row r="85" spans="1:63" s="25" customFormat="1" ht="15">
      <c r="A85" s="20"/>
      <c r="B85" s="7" t="s">
        <v>33</v>
      </c>
      <c r="C85" s="21">
        <v>0</v>
      </c>
      <c r="D85" s="22">
        <v>0</v>
      </c>
      <c r="E85" s="22">
        <v>0</v>
      </c>
      <c r="F85" s="22">
        <v>0</v>
      </c>
      <c r="G85" s="23">
        <v>0</v>
      </c>
      <c r="H85" s="21">
        <v>0</v>
      </c>
      <c r="I85" s="22">
        <v>0</v>
      </c>
      <c r="J85" s="22">
        <v>0</v>
      </c>
      <c r="K85" s="22">
        <v>0</v>
      </c>
      <c r="L85" s="23">
        <v>0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</v>
      </c>
      <c r="S85" s="22">
        <v>0</v>
      </c>
      <c r="T85" s="22">
        <v>0</v>
      </c>
      <c r="U85" s="22">
        <v>0</v>
      </c>
      <c r="V85" s="23">
        <v>0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</v>
      </c>
      <c r="AW85" s="22">
        <v>0</v>
      </c>
      <c r="AX85" s="22">
        <v>0</v>
      </c>
      <c r="AY85" s="22">
        <v>0</v>
      </c>
      <c r="AZ85" s="23">
        <v>0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</v>
      </c>
      <c r="BG85" s="22">
        <v>0</v>
      </c>
      <c r="BH85" s="22">
        <v>0</v>
      </c>
      <c r="BI85" s="22">
        <v>0</v>
      </c>
      <c r="BJ85" s="23">
        <v>0</v>
      </c>
      <c r="BK85" s="24">
        <v>0</v>
      </c>
    </row>
    <row r="86" spans="1:63" s="30" customFormat="1" ht="15">
      <c r="A86" s="20"/>
      <c r="B86" s="8" t="s">
        <v>37</v>
      </c>
      <c r="C86" s="26">
        <v>0</v>
      </c>
      <c r="D86" s="27">
        <v>0</v>
      </c>
      <c r="E86" s="27">
        <v>0</v>
      </c>
      <c r="F86" s="27">
        <v>0</v>
      </c>
      <c r="G86" s="28">
        <v>0</v>
      </c>
      <c r="H86" s="26">
        <v>0</v>
      </c>
      <c r="I86" s="27">
        <v>0</v>
      </c>
      <c r="J86" s="27">
        <v>0</v>
      </c>
      <c r="K86" s="27">
        <v>0</v>
      </c>
      <c r="L86" s="28">
        <v>0</v>
      </c>
      <c r="M86" s="26">
        <v>0</v>
      </c>
      <c r="N86" s="27">
        <v>0</v>
      </c>
      <c r="O86" s="27">
        <v>0</v>
      </c>
      <c r="P86" s="27">
        <v>0</v>
      </c>
      <c r="Q86" s="28">
        <v>0</v>
      </c>
      <c r="R86" s="26">
        <v>0</v>
      </c>
      <c r="S86" s="27">
        <v>0</v>
      </c>
      <c r="T86" s="27">
        <v>0</v>
      </c>
      <c r="U86" s="27">
        <v>0</v>
      </c>
      <c r="V86" s="28">
        <v>0</v>
      </c>
      <c r="W86" s="26">
        <v>0</v>
      </c>
      <c r="X86" s="27">
        <v>0</v>
      </c>
      <c r="Y86" s="27">
        <v>0</v>
      </c>
      <c r="Z86" s="27">
        <v>0</v>
      </c>
      <c r="AA86" s="28">
        <v>0</v>
      </c>
      <c r="AB86" s="26">
        <v>0</v>
      </c>
      <c r="AC86" s="27">
        <v>0</v>
      </c>
      <c r="AD86" s="27">
        <v>0</v>
      </c>
      <c r="AE86" s="27">
        <v>0</v>
      </c>
      <c r="AF86" s="28">
        <v>0</v>
      </c>
      <c r="AG86" s="26">
        <v>0</v>
      </c>
      <c r="AH86" s="27">
        <v>0</v>
      </c>
      <c r="AI86" s="27">
        <v>0</v>
      </c>
      <c r="AJ86" s="27">
        <v>0</v>
      </c>
      <c r="AK86" s="28">
        <v>0</v>
      </c>
      <c r="AL86" s="26">
        <v>0</v>
      </c>
      <c r="AM86" s="27">
        <v>0</v>
      </c>
      <c r="AN86" s="27">
        <v>0</v>
      </c>
      <c r="AO86" s="27">
        <v>0</v>
      </c>
      <c r="AP86" s="28">
        <v>0</v>
      </c>
      <c r="AQ86" s="26">
        <v>0</v>
      </c>
      <c r="AR86" s="27">
        <v>0</v>
      </c>
      <c r="AS86" s="27">
        <v>0</v>
      </c>
      <c r="AT86" s="27">
        <v>0</v>
      </c>
      <c r="AU86" s="28">
        <v>0</v>
      </c>
      <c r="AV86" s="26">
        <v>0</v>
      </c>
      <c r="AW86" s="27">
        <v>0</v>
      </c>
      <c r="AX86" s="27">
        <v>0</v>
      </c>
      <c r="AY86" s="27">
        <v>0</v>
      </c>
      <c r="AZ86" s="28">
        <v>0</v>
      </c>
      <c r="BA86" s="26">
        <v>0</v>
      </c>
      <c r="BB86" s="27">
        <v>0</v>
      </c>
      <c r="BC86" s="27">
        <v>0</v>
      </c>
      <c r="BD86" s="27">
        <v>0</v>
      </c>
      <c r="BE86" s="28">
        <v>0</v>
      </c>
      <c r="BF86" s="26">
        <v>0</v>
      </c>
      <c r="BG86" s="27">
        <v>0</v>
      </c>
      <c r="BH86" s="27">
        <v>0</v>
      </c>
      <c r="BI86" s="27">
        <v>0</v>
      </c>
      <c r="BJ86" s="28">
        <v>0</v>
      </c>
      <c r="BK86" s="29">
        <v>0</v>
      </c>
    </row>
    <row r="87" spans="1:63" s="30" customFormat="1" ht="15">
      <c r="A87" s="20" t="s">
        <v>16</v>
      </c>
      <c r="B87" s="12" t="s">
        <v>17</v>
      </c>
      <c r="C87" s="26"/>
      <c r="D87" s="27"/>
      <c r="E87" s="27"/>
      <c r="F87" s="27"/>
      <c r="G87" s="28"/>
      <c r="H87" s="26"/>
      <c r="I87" s="27"/>
      <c r="J87" s="27"/>
      <c r="K87" s="27"/>
      <c r="L87" s="28"/>
      <c r="M87" s="26"/>
      <c r="N87" s="27"/>
      <c r="O87" s="27"/>
      <c r="P87" s="27"/>
      <c r="Q87" s="28"/>
      <c r="R87" s="26"/>
      <c r="S87" s="27"/>
      <c r="T87" s="27"/>
      <c r="U87" s="27"/>
      <c r="V87" s="28"/>
      <c r="W87" s="26"/>
      <c r="X87" s="27"/>
      <c r="Y87" s="27"/>
      <c r="Z87" s="27"/>
      <c r="AA87" s="28"/>
      <c r="AB87" s="26"/>
      <c r="AC87" s="27"/>
      <c r="AD87" s="27"/>
      <c r="AE87" s="27"/>
      <c r="AF87" s="28"/>
      <c r="AG87" s="26"/>
      <c r="AH87" s="27"/>
      <c r="AI87" s="27"/>
      <c r="AJ87" s="27"/>
      <c r="AK87" s="28"/>
      <c r="AL87" s="26"/>
      <c r="AM87" s="27"/>
      <c r="AN87" s="27"/>
      <c r="AO87" s="27"/>
      <c r="AP87" s="28"/>
      <c r="AQ87" s="26"/>
      <c r="AR87" s="27"/>
      <c r="AS87" s="27"/>
      <c r="AT87" s="27"/>
      <c r="AU87" s="28"/>
      <c r="AV87" s="26"/>
      <c r="AW87" s="27"/>
      <c r="AX87" s="27"/>
      <c r="AY87" s="27"/>
      <c r="AZ87" s="28"/>
      <c r="BA87" s="26"/>
      <c r="BB87" s="27"/>
      <c r="BC87" s="27"/>
      <c r="BD87" s="27"/>
      <c r="BE87" s="28"/>
      <c r="BF87" s="26"/>
      <c r="BG87" s="27"/>
      <c r="BH87" s="27"/>
      <c r="BI87" s="27"/>
      <c r="BJ87" s="28"/>
      <c r="BK87" s="29"/>
    </row>
    <row r="88" spans="1:63" s="25" customFormat="1" ht="15">
      <c r="A88" s="20"/>
      <c r="B88" s="59" t="s">
        <v>201</v>
      </c>
      <c r="C88" s="21">
        <v>0</v>
      </c>
      <c r="D88" s="22">
        <v>0.0022378333333</v>
      </c>
      <c r="E88" s="22">
        <v>0</v>
      </c>
      <c r="F88" s="22">
        <v>0</v>
      </c>
      <c r="G88" s="23">
        <v>0</v>
      </c>
      <c r="H88" s="21">
        <v>0.034227106295599996</v>
      </c>
      <c r="I88" s="22">
        <v>0.703122493532</v>
      </c>
      <c r="J88" s="22">
        <v>0.0079250689666</v>
      </c>
      <c r="K88" s="22">
        <v>0</v>
      </c>
      <c r="L88" s="23">
        <v>0.3843590652315001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0.036190226063800006</v>
      </c>
      <c r="S88" s="22">
        <v>0.22284078513279998</v>
      </c>
      <c r="T88" s="22">
        <v>0.036343029666599996</v>
      </c>
      <c r="U88" s="22">
        <v>0</v>
      </c>
      <c r="V88" s="23">
        <v>0.0489053112656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0.1906409630861</v>
      </c>
      <c r="AW88" s="22">
        <v>1.0756494766387543</v>
      </c>
      <c r="AX88" s="22">
        <v>0.0095687355</v>
      </c>
      <c r="AY88" s="22">
        <v>0</v>
      </c>
      <c r="AZ88" s="23">
        <v>2.2241902370528996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0.09368922840829999</v>
      </c>
      <c r="BG88" s="22">
        <v>0.2892665174304</v>
      </c>
      <c r="BH88" s="22">
        <v>0.0374320280999</v>
      </c>
      <c r="BI88" s="22">
        <v>0</v>
      </c>
      <c r="BJ88" s="23">
        <v>0.3958785772874</v>
      </c>
      <c r="BK88" s="24">
        <f>SUM(C88:BJ88)</f>
        <v>5.792466682991554</v>
      </c>
    </row>
    <row r="89" spans="1:63" s="25" customFormat="1" ht="15">
      <c r="A89" s="20"/>
      <c r="B89" s="7" t="s">
        <v>202</v>
      </c>
      <c r="C89" s="21">
        <v>0</v>
      </c>
      <c r="D89" s="22">
        <v>0.9221443151332</v>
      </c>
      <c r="E89" s="22">
        <v>0</v>
      </c>
      <c r="F89" s="22">
        <v>0</v>
      </c>
      <c r="G89" s="23">
        <v>0</v>
      </c>
      <c r="H89" s="21">
        <v>0.05789024962809999</v>
      </c>
      <c r="I89" s="22">
        <v>0.6917562028654999</v>
      </c>
      <c r="J89" s="22">
        <v>0.006736412200000001</v>
      </c>
      <c r="K89" s="22">
        <v>0</v>
      </c>
      <c r="L89" s="23">
        <v>0.4731106792979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0.0438140328939</v>
      </c>
      <c r="S89" s="22">
        <v>0.4271856205657</v>
      </c>
      <c r="T89" s="22">
        <v>0.27468039139989997</v>
      </c>
      <c r="U89" s="22">
        <v>0</v>
      </c>
      <c r="V89" s="23">
        <v>0.1538475317324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1.357749793492</v>
      </c>
      <c r="AW89" s="22">
        <v>4.131685137496783</v>
      </c>
      <c r="AX89" s="22">
        <v>0.1438100072331</v>
      </c>
      <c r="AY89" s="22">
        <v>0</v>
      </c>
      <c r="AZ89" s="23">
        <v>8.6781193643583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0.9030686906454998</v>
      </c>
      <c r="BG89" s="22">
        <v>0.8857832939879997</v>
      </c>
      <c r="BH89" s="22">
        <v>1.0422652399659</v>
      </c>
      <c r="BI89" s="22">
        <v>0</v>
      </c>
      <c r="BJ89" s="23">
        <v>2.0521048339369004</v>
      </c>
      <c r="BK89" s="24">
        <f>SUM(C89:BJ89)</f>
        <v>22.245751796833087</v>
      </c>
    </row>
    <row r="90" spans="1:63" s="25" customFormat="1" ht="15">
      <c r="A90" s="20"/>
      <c r="B90" s="7" t="s">
        <v>159</v>
      </c>
      <c r="C90" s="21">
        <v>0</v>
      </c>
      <c r="D90" s="22">
        <v>0.8331431646666</v>
      </c>
      <c r="E90" s="22">
        <v>0</v>
      </c>
      <c r="F90" s="22">
        <v>0</v>
      </c>
      <c r="G90" s="23">
        <v>0</v>
      </c>
      <c r="H90" s="21">
        <v>40.9815961828256</v>
      </c>
      <c r="I90" s="22">
        <v>3768.7626954727307</v>
      </c>
      <c r="J90" s="22">
        <v>10.063300332033199</v>
      </c>
      <c r="K90" s="22">
        <v>0</v>
      </c>
      <c r="L90" s="23">
        <v>414.5025472393635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17.099221638926103</v>
      </c>
      <c r="S90" s="22">
        <v>41.475501357532096</v>
      </c>
      <c r="T90" s="22">
        <v>36.288368269166504</v>
      </c>
      <c r="U90" s="22">
        <v>0</v>
      </c>
      <c r="V90" s="23">
        <v>55.63770295469731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75.60232632704202</v>
      </c>
      <c r="AW90" s="22">
        <v>831.9296406421979</v>
      </c>
      <c r="AX90" s="22">
        <v>2.7982657364333</v>
      </c>
      <c r="AY90" s="22">
        <v>0</v>
      </c>
      <c r="AZ90" s="23">
        <v>891.1543030551904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30.485176433709203</v>
      </c>
      <c r="BG90" s="22">
        <v>105.3896396913967</v>
      </c>
      <c r="BH90" s="22">
        <v>1.0433061620333</v>
      </c>
      <c r="BI90" s="22">
        <v>0</v>
      </c>
      <c r="BJ90" s="23">
        <v>93.42199859484772</v>
      </c>
      <c r="BK90" s="24">
        <f>SUM(C90:BJ90)</f>
        <v>6417.468733254792</v>
      </c>
    </row>
    <row r="91" spans="1:63" s="25" customFormat="1" ht="15">
      <c r="A91" s="20"/>
      <c r="B91" s="7" t="s">
        <v>160</v>
      </c>
      <c r="C91" s="21">
        <v>0</v>
      </c>
      <c r="D91" s="22">
        <v>45.72441787110001</v>
      </c>
      <c r="E91" s="22">
        <v>0</v>
      </c>
      <c r="F91" s="22">
        <v>0</v>
      </c>
      <c r="G91" s="23">
        <v>0</v>
      </c>
      <c r="H91" s="21">
        <v>2.2824965163641</v>
      </c>
      <c r="I91" s="22">
        <v>24.329908266232497</v>
      </c>
      <c r="J91" s="22">
        <v>2.0294786353</v>
      </c>
      <c r="K91" s="22">
        <v>0</v>
      </c>
      <c r="L91" s="23">
        <v>17.7624210921654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1.1412552205307</v>
      </c>
      <c r="S91" s="22">
        <v>5.033589358766401</v>
      </c>
      <c r="T91" s="22">
        <v>4.1521540672</v>
      </c>
      <c r="U91" s="22">
        <v>0</v>
      </c>
      <c r="V91" s="23">
        <v>1.0566839798325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15.261154549470001</v>
      </c>
      <c r="AW91" s="22">
        <v>25.92181522420871</v>
      </c>
      <c r="AX91" s="22">
        <v>3E-09</v>
      </c>
      <c r="AY91" s="22">
        <v>0</v>
      </c>
      <c r="AZ91" s="23">
        <v>89.74117083507983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4.8377952201498005</v>
      </c>
      <c r="BG91" s="22">
        <v>6.9634189563986</v>
      </c>
      <c r="BH91" s="22">
        <v>1.0692937263</v>
      </c>
      <c r="BI91" s="22">
        <v>0</v>
      </c>
      <c r="BJ91" s="23">
        <v>10.002828034094502</v>
      </c>
      <c r="BK91" s="24">
        <f>SUM(C91:BJ91)</f>
        <v>257.30988155619303</v>
      </c>
    </row>
    <row r="92" spans="1:63" s="25" customFormat="1" ht="15">
      <c r="A92" s="20"/>
      <c r="B92" s="7" t="s">
        <v>161</v>
      </c>
      <c r="C92" s="21">
        <v>0</v>
      </c>
      <c r="D92" s="22">
        <v>119.4607521486666</v>
      </c>
      <c r="E92" s="22">
        <v>0</v>
      </c>
      <c r="F92" s="22">
        <v>0</v>
      </c>
      <c r="G92" s="23">
        <v>0</v>
      </c>
      <c r="H92" s="21">
        <v>10.9071255578254</v>
      </c>
      <c r="I92" s="22">
        <v>213.77029995673203</v>
      </c>
      <c r="J92" s="22">
        <v>64.91814856553319</v>
      </c>
      <c r="K92" s="22">
        <v>0</v>
      </c>
      <c r="L92" s="23">
        <v>31.366357151330195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6.293815731526099</v>
      </c>
      <c r="S92" s="22">
        <v>14.1755118967994</v>
      </c>
      <c r="T92" s="22">
        <v>25.8264715345331</v>
      </c>
      <c r="U92" s="22">
        <v>0</v>
      </c>
      <c r="V92" s="23">
        <v>17.029244665131298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76.27660102943692</v>
      </c>
      <c r="AW92" s="22">
        <v>200.70831042429757</v>
      </c>
      <c r="AX92" s="22">
        <v>3.7758915624999</v>
      </c>
      <c r="AY92" s="22">
        <v>0</v>
      </c>
      <c r="AZ92" s="23">
        <v>154.81784401093472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71.0245645470504</v>
      </c>
      <c r="BG92" s="22">
        <v>88.85618544992509</v>
      </c>
      <c r="BH92" s="22">
        <v>40.8002224632663</v>
      </c>
      <c r="BI92" s="22">
        <v>0</v>
      </c>
      <c r="BJ92" s="23">
        <v>84.93597431381882</v>
      </c>
      <c r="BK92" s="24">
        <f>SUM(C92:BJ92)</f>
        <v>1224.9433210093068</v>
      </c>
    </row>
    <row r="93" spans="1:63" s="25" customFormat="1" ht="15">
      <c r="A93" s="20"/>
      <c r="B93" s="7" t="s">
        <v>162</v>
      </c>
      <c r="C93" s="21">
        <v>0</v>
      </c>
      <c r="D93" s="22">
        <v>167.9971343889666</v>
      </c>
      <c r="E93" s="22">
        <v>0</v>
      </c>
      <c r="F93" s="22">
        <v>0</v>
      </c>
      <c r="G93" s="23">
        <v>0</v>
      </c>
      <c r="H93" s="21">
        <v>29.383484576494595</v>
      </c>
      <c r="I93" s="22">
        <v>13801.515791172129</v>
      </c>
      <c r="J93" s="22">
        <v>37.8673724128333</v>
      </c>
      <c r="K93" s="22">
        <v>0</v>
      </c>
      <c r="L93" s="23">
        <v>1019.0878572985301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20.436477804495112</v>
      </c>
      <c r="S93" s="22">
        <v>375.5910446372653</v>
      </c>
      <c r="T93" s="22">
        <v>54.070556351266404</v>
      </c>
      <c r="U93" s="22">
        <v>0</v>
      </c>
      <c r="V93" s="23">
        <v>43.9046739149645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35.396353844647315</v>
      </c>
      <c r="AW93" s="22">
        <v>714.1345397719708</v>
      </c>
      <c r="AX93" s="22">
        <v>2.9805503679666</v>
      </c>
      <c r="AY93" s="22">
        <v>0</v>
      </c>
      <c r="AZ93" s="23">
        <v>399.99529065170555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23.507657315892008</v>
      </c>
      <c r="BG93" s="22">
        <v>40.2103765187311</v>
      </c>
      <c r="BH93" s="22">
        <v>18.8652736018998</v>
      </c>
      <c r="BI93" s="22">
        <v>0</v>
      </c>
      <c r="BJ93" s="23">
        <v>76.24443503362157</v>
      </c>
      <c r="BK93" s="24">
        <f>SUM(C93:BJ93)</f>
        <v>16861.18886966338</v>
      </c>
    </row>
    <row r="94" spans="1:63" s="25" customFormat="1" ht="15">
      <c r="A94" s="20"/>
      <c r="B94" s="7" t="s">
        <v>163</v>
      </c>
      <c r="C94" s="21">
        <v>0</v>
      </c>
      <c r="D94" s="22">
        <v>0.8256577884999999</v>
      </c>
      <c r="E94" s="22">
        <v>0</v>
      </c>
      <c r="F94" s="22">
        <v>0</v>
      </c>
      <c r="G94" s="23">
        <v>0</v>
      </c>
      <c r="H94" s="21">
        <v>18.205726245491704</v>
      </c>
      <c r="I94" s="22">
        <v>11.9198814983327</v>
      </c>
      <c r="J94" s="22">
        <v>0</v>
      </c>
      <c r="K94" s="22">
        <v>0</v>
      </c>
      <c r="L94" s="23">
        <v>29.9983161221312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9.856875689826898</v>
      </c>
      <c r="S94" s="22">
        <v>1.498620184733</v>
      </c>
      <c r="T94" s="22">
        <v>0</v>
      </c>
      <c r="U94" s="22">
        <v>0</v>
      </c>
      <c r="V94" s="23">
        <v>6.019436057632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27.85606938961671</v>
      </c>
      <c r="AW94" s="22">
        <v>42.78717004780384</v>
      </c>
      <c r="AX94" s="22">
        <v>6.4699767873</v>
      </c>
      <c r="AY94" s="22">
        <v>0</v>
      </c>
      <c r="AZ94" s="23">
        <v>84.9132499793192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12.021735303833799</v>
      </c>
      <c r="BG94" s="22">
        <v>15.204852694665497</v>
      </c>
      <c r="BH94" s="22">
        <v>0</v>
      </c>
      <c r="BI94" s="22">
        <v>0</v>
      </c>
      <c r="BJ94" s="23">
        <v>21.193399384795498</v>
      </c>
      <c r="BK94" s="24">
        <f>SUM(C94:BJ94)</f>
        <v>288.770967173982</v>
      </c>
    </row>
    <row r="95" spans="1:63" s="25" customFormat="1" ht="15">
      <c r="A95" s="20"/>
      <c r="B95" s="7" t="s">
        <v>210</v>
      </c>
      <c r="C95" s="21">
        <v>0</v>
      </c>
      <c r="D95" s="22">
        <v>438.55244957236664</v>
      </c>
      <c r="E95" s="22">
        <v>0</v>
      </c>
      <c r="F95" s="22">
        <v>0</v>
      </c>
      <c r="G95" s="23">
        <v>0</v>
      </c>
      <c r="H95" s="21">
        <v>15.992914804360403</v>
      </c>
      <c r="I95" s="22">
        <v>1248.2948952400657</v>
      </c>
      <c r="J95" s="22">
        <v>21.9202236402333</v>
      </c>
      <c r="K95" s="22">
        <v>0</v>
      </c>
      <c r="L95" s="23">
        <v>168.09331276203045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5.6995123797273</v>
      </c>
      <c r="S95" s="22">
        <v>25.0209091429328</v>
      </c>
      <c r="T95" s="22">
        <v>29.323772151366505</v>
      </c>
      <c r="U95" s="22">
        <v>0</v>
      </c>
      <c r="V95" s="23">
        <v>12.976896471998101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23.353642690261303</v>
      </c>
      <c r="AW95" s="22">
        <v>412.1041251539151</v>
      </c>
      <c r="AX95" s="22">
        <v>0</v>
      </c>
      <c r="AY95" s="22">
        <v>0</v>
      </c>
      <c r="AZ95" s="23">
        <v>81.81319763918458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17.2166630996749</v>
      </c>
      <c r="BG95" s="22">
        <v>16.2471678492645</v>
      </c>
      <c r="BH95" s="22">
        <v>0.3722414724</v>
      </c>
      <c r="BI95" s="22">
        <v>0</v>
      </c>
      <c r="BJ95" s="23">
        <v>128.0913251671916</v>
      </c>
      <c r="BK95" s="24">
        <f aca="true" t="shared" si="8" ref="BK95:BK100">SUM(C95:BJ95)</f>
        <v>2645.0732492369734</v>
      </c>
    </row>
    <row r="96" spans="1:63" s="25" customFormat="1" ht="15">
      <c r="A96" s="20"/>
      <c r="B96" s="7" t="s">
        <v>164</v>
      </c>
      <c r="C96" s="21">
        <v>0</v>
      </c>
      <c r="D96" s="22">
        <v>212.0964884789332</v>
      </c>
      <c r="E96" s="22">
        <v>0</v>
      </c>
      <c r="F96" s="22">
        <v>0</v>
      </c>
      <c r="G96" s="23">
        <v>0</v>
      </c>
      <c r="H96" s="21">
        <v>54.27975003945261</v>
      </c>
      <c r="I96" s="22">
        <v>5075.793184709696</v>
      </c>
      <c r="J96" s="22">
        <v>413.17873355929964</v>
      </c>
      <c r="K96" s="22">
        <v>0</v>
      </c>
      <c r="L96" s="23">
        <v>209.06464529832618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49.111703221885406</v>
      </c>
      <c r="S96" s="22">
        <v>173.7025448373981</v>
      </c>
      <c r="T96" s="22">
        <v>261.8488474661996</v>
      </c>
      <c r="U96" s="22">
        <v>0</v>
      </c>
      <c r="V96" s="23">
        <v>109.03092247859539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348.8400649308441</v>
      </c>
      <c r="AW96" s="22">
        <v>741.8254388196432</v>
      </c>
      <c r="AX96" s="22">
        <v>12.0365477083331</v>
      </c>
      <c r="AY96" s="22">
        <v>0</v>
      </c>
      <c r="AZ96" s="23">
        <v>787.3119582962222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386.82471666440466</v>
      </c>
      <c r="BG96" s="22">
        <v>453.7268609326417</v>
      </c>
      <c r="BH96" s="22">
        <v>92.92525572153222</v>
      </c>
      <c r="BI96" s="22">
        <v>0</v>
      </c>
      <c r="BJ96" s="23">
        <v>508.04381437500695</v>
      </c>
      <c r="BK96" s="24">
        <f t="shared" si="8"/>
        <v>9889.641477538415</v>
      </c>
    </row>
    <row r="97" spans="1:63" s="25" customFormat="1" ht="15">
      <c r="A97" s="20"/>
      <c r="B97" s="7" t="s">
        <v>165</v>
      </c>
      <c r="C97" s="21">
        <v>0</v>
      </c>
      <c r="D97" s="22">
        <v>386.7989966051333</v>
      </c>
      <c r="E97" s="22">
        <v>0</v>
      </c>
      <c r="F97" s="22">
        <v>0</v>
      </c>
      <c r="G97" s="23">
        <v>0</v>
      </c>
      <c r="H97" s="21">
        <v>28.502966262893402</v>
      </c>
      <c r="I97" s="22">
        <v>4432.855024752031</v>
      </c>
      <c r="J97" s="22">
        <v>1330.7237916643999</v>
      </c>
      <c r="K97" s="22">
        <v>0</v>
      </c>
      <c r="L97" s="23">
        <v>196.2335934439965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14.183993204792703</v>
      </c>
      <c r="S97" s="22">
        <v>280.8015997148981</v>
      </c>
      <c r="T97" s="22">
        <v>318.0890596561996</v>
      </c>
      <c r="U97" s="22">
        <v>0</v>
      </c>
      <c r="V97" s="23">
        <v>41.420158534997505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43.07265892244328</v>
      </c>
      <c r="AW97" s="22">
        <v>1328.7842306423997</v>
      </c>
      <c r="AX97" s="22">
        <v>63.072584258433096</v>
      </c>
      <c r="AY97" s="22">
        <v>0</v>
      </c>
      <c r="AZ97" s="23">
        <v>212.72524443630311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33.895016569278404</v>
      </c>
      <c r="BG97" s="22">
        <v>140.6441691995957</v>
      </c>
      <c r="BH97" s="22">
        <v>9.789920088399402</v>
      </c>
      <c r="BI97" s="22">
        <v>0</v>
      </c>
      <c r="BJ97" s="23">
        <v>78.93958640444859</v>
      </c>
      <c r="BK97" s="24">
        <f t="shared" si="8"/>
        <v>8940.53259436064</v>
      </c>
    </row>
    <row r="98" spans="1:63" s="25" customFormat="1" ht="15">
      <c r="A98" s="20"/>
      <c r="B98" s="7" t="s">
        <v>166</v>
      </c>
      <c r="C98" s="21">
        <v>0</v>
      </c>
      <c r="D98" s="22">
        <v>106.6139297576666</v>
      </c>
      <c r="E98" s="22">
        <v>0</v>
      </c>
      <c r="F98" s="22">
        <v>0</v>
      </c>
      <c r="G98" s="23">
        <v>0</v>
      </c>
      <c r="H98" s="21">
        <v>12.931436517057001</v>
      </c>
      <c r="I98" s="22">
        <v>2.2724849389661</v>
      </c>
      <c r="J98" s="22">
        <v>0</v>
      </c>
      <c r="K98" s="22">
        <v>0</v>
      </c>
      <c r="L98" s="23">
        <v>12.4085756841978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4.9537508864586</v>
      </c>
      <c r="S98" s="22">
        <v>2.6424206084997</v>
      </c>
      <c r="T98" s="22">
        <v>0</v>
      </c>
      <c r="U98" s="22">
        <v>0</v>
      </c>
      <c r="V98" s="23">
        <v>3.7022380234656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151.88460918929246</v>
      </c>
      <c r="AW98" s="22">
        <v>150.0639491069526</v>
      </c>
      <c r="AX98" s="22">
        <v>0</v>
      </c>
      <c r="AY98" s="22">
        <v>0</v>
      </c>
      <c r="AZ98" s="23">
        <v>207.32060909924422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61.96790017371599</v>
      </c>
      <c r="BG98" s="22">
        <v>8.604393885928499</v>
      </c>
      <c r="BH98" s="22">
        <v>0</v>
      </c>
      <c r="BI98" s="22">
        <v>0</v>
      </c>
      <c r="BJ98" s="23">
        <v>52.914311794378285</v>
      </c>
      <c r="BK98" s="24">
        <f t="shared" si="8"/>
        <v>778.2806096658234</v>
      </c>
    </row>
    <row r="99" spans="1:63" s="25" customFormat="1" ht="15">
      <c r="A99" s="20"/>
      <c r="B99" s="7" t="s">
        <v>167</v>
      </c>
      <c r="C99" s="21">
        <v>0</v>
      </c>
      <c r="D99" s="22">
        <v>16.281921718666602</v>
      </c>
      <c r="E99" s="22">
        <v>0</v>
      </c>
      <c r="F99" s="22">
        <v>0</v>
      </c>
      <c r="G99" s="23">
        <v>0</v>
      </c>
      <c r="H99" s="21">
        <v>18.148169932695797</v>
      </c>
      <c r="I99" s="22">
        <v>1274.993993011799</v>
      </c>
      <c r="J99" s="22">
        <v>0</v>
      </c>
      <c r="K99" s="22">
        <v>0</v>
      </c>
      <c r="L99" s="23">
        <v>244.75704438343118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3.8857002979634</v>
      </c>
      <c r="S99" s="22">
        <v>55.31878271106621</v>
      </c>
      <c r="T99" s="22">
        <v>17.4835239091999</v>
      </c>
      <c r="U99" s="22">
        <v>0</v>
      </c>
      <c r="V99" s="23">
        <v>64.7632183503989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54.057187062449515</v>
      </c>
      <c r="AW99" s="22">
        <v>409.34895434931326</v>
      </c>
      <c r="AX99" s="22">
        <v>5.0484182702666</v>
      </c>
      <c r="AY99" s="22">
        <v>0</v>
      </c>
      <c r="AZ99" s="23">
        <v>457.05122806383514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13.4260613312024</v>
      </c>
      <c r="BG99" s="22">
        <v>50.126602594598396</v>
      </c>
      <c r="BH99" s="22">
        <v>0.0191194234666</v>
      </c>
      <c r="BI99" s="22">
        <v>0</v>
      </c>
      <c r="BJ99" s="23">
        <v>49.5638578076921</v>
      </c>
      <c r="BK99" s="24">
        <f t="shared" si="8"/>
        <v>2734.2737832180446</v>
      </c>
    </row>
    <row r="100" spans="1:63" s="25" customFormat="1" ht="15">
      <c r="A100" s="20"/>
      <c r="B100" s="7" t="s">
        <v>168</v>
      </c>
      <c r="C100" s="21">
        <v>0</v>
      </c>
      <c r="D100" s="22">
        <v>0.6943788333333</v>
      </c>
      <c r="E100" s="22">
        <v>0</v>
      </c>
      <c r="F100" s="22">
        <v>0</v>
      </c>
      <c r="G100" s="23">
        <v>0</v>
      </c>
      <c r="H100" s="21">
        <v>71.24659812315889</v>
      </c>
      <c r="I100" s="22">
        <v>429.4677781198322</v>
      </c>
      <c r="J100" s="22">
        <v>0</v>
      </c>
      <c r="K100" s="22">
        <v>0</v>
      </c>
      <c r="L100" s="23">
        <v>427.1504756235633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8.5732013001941</v>
      </c>
      <c r="S100" s="22">
        <v>49.16776018953281</v>
      </c>
      <c r="T100" s="22">
        <v>36.9572087836</v>
      </c>
      <c r="U100" s="22">
        <v>0</v>
      </c>
      <c r="V100" s="23">
        <v>42.10291744509829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20.704991633260494</v>
      </c>
      <c r="AW100" s="22">
        <v>115.33833202362354</v>
      </c>
      <c r="AX100" s="22">
        <v>0</v>
      </c>
      <c r="AY100" s="22">
        <v>0</v>
      </c>
      <c r="AZ100" s="23">
        <v>553.64022908605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10.182499999791597</v>
      </c>
      <c r="BG100" s="22">
        <v>7.471073410899401</v>
      </c>
      <c r="BH100" s="22">
        <v>1.1335386377333</v>
      </c>
      <c r="BI100" s="22">
        <v>0</v>
      </c>
      <c r="BJ100" s="23">
        <v>37.97817566762611</v>
      </c>
      <c r="BK100" s="24">
        <f t="shared" si="8"/>
        <v>1811.8091588772975</v>
      </c>
    </row>
    <row r="101" spans="1:63" s="25" customFormat="1" ht="15">
      <c r="A101" s="20"/>
      <c r="B101" s="7" t="s">
        <v>169</v>
      </c>
      <c r="C101" s="21">
        <v>0</v>
      </c>
      <c r="D101" s="22">
        <v>7.460636999999901</v>
      </c>
      <c r="E101" s="22">
        <v>0</v>
      </c>
      <c r="F101" s="22">
        <v>0</v>
      </c>
      <c r="G101" s="23">
        <v>0</v>
      </c>
      <c r="H101" s="21">
        <v>3.1725032878967</v>
      </c>
      <c r="I101" s="22">
        <v>0</v>
      </c>
      <c r="J101" s="22">
        <v>0</v>
      </c>
      <c r="K101" s="22">
        <v>0</v>
      </c>
      <c r="L101" s="23">
        <v>4.904874235432501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5.830728371463399</v>
      </c>
      <c r="S101" s="22">
        <v>0</v>
      </c>
      <c r="T101" s="22">
        <v>0</v>
      </c>
      <c r="U101" s="22">
        <v>0</v>
      </c>
      <c r="V101" s="23">
        <v>0.48030462349959996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60.84477069413482</v>
      </c>
      <c r="AW101" s="22">
        <v>0.0010155735332</v>
      </c>
      <c r="AX101" s="22">
        <v>0</v>
      </c>
      <c r="AY101" s="22">
        <v>0</v>
      </c>
      <c r="AZ101" s="23">
        <v>98.56931151132369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31.912855218366406</v>
      </c>
      <c r="BG101" s="22">
        <v>0</v>
      </c>
      <c r="BH101" s="22">
        <v>0</v>
      </c>
      <c r="BI101" s="22">
        <v>0</v>
      </c>
      <c r="BJ101" s="23">
        <v>53.39458554632874</v>
      </c>
      <c r="BK101" s="24">
        <f>SUM(C101:BJ101)</f>
        <v>266.57158606197896</v>
      </c>
    </row>
    <row r="102" spans="1:63" s="25" customFormat="1" ht="15">
      <c r="A102" s="20"/>
      <c r="B102" s="7" t="s">
        <v>170</v>
      </c>
      <c r="C102" s="21">
        <v>0</v>
      </c>
      <c r="D102" s="22">
        <v>208.0135164839333</v>
      </c>
      <c r="E102" s="22">
        <v>0</v>
      </c>
      <c r="F102" s="22">
        <v>0</v>
      </c>
      <c r="G102" s="23">
        <v>0</v>
      </c>
      <c r="H102" s="21">
        <v>5.3529390658612</v>
      </c>
      <c r="I102" s="22">
        <v>13.568899169066098</v>
      </c>
      <c r="J102" s="22">
        <v>0</v>
      </c>
      <c r="K102" s="22">
        <v>0</v>
      </c>
      <c r="L102" s="23">
        <v>15.2662305785651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3.9334437609618003</v>
      </c>
      <c r="S102" s="22">
        <v>37.2451956724328</v>
      </c>
      <c r="T102" s="22">
        <v>31.2601462794999</v>
      </c>
      <c r="U102" s="22">
        <v>0</v>
      </c>
      <c r="V102" s="23">
        <v>5.967133449132301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93.17383471496879</v>
      </c>
      <c r="AW102" s="22">
        <v>81.15978994335288</v>
      </c>
      <c r="AX102" s="22">
        <v>13.232180782299801</v>
      </c>
      <c r="AY102" s="22">
        <v>0</v>
      </c>
      <c r="AZ102" s="23">
        <v>232.84409837038422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70.0986234468939</v>
      </c>
      <c r="BG102" s="22">
        <v>38.614373189128706</v>
      </c>
      <c r="BH102" s="22">
        <v>89.5720429283331</v>
      </c>
      <c r="BI102" s="22">
        <v>0</v>
      </c>
      <c r="BJ102" s="23">
        <v>77.062342894271</v>
      </c>
      <c r="BK102" s="24">
        <f>SUM(C102:BJ102)</f>
        <v>1016.3647907290849</v>
      </c>
    </row>
    <row r="103" spans="1:63" s="25" customFormat="1" ht="15">
      <c r="A103" s="20"/>
      <c r="B103" s="7" t="s">
        <v>171</v>
      </c>
      <c r="C103" s="21">
        <v>0</v>
      </c>
      <c r="D103" s="22">
        <v>339.9222371838333</v>
      </c>
      <c r="E103" s="22">
        <v>0</v>
      </c>
      <c r="F103" s="22">
        <v>0</v>
      </c>
      <c r="G103" s="23">
        <v>0</v>
      </c>
      <c r="H103" s="21">
        <v>23.7394198381935</v>
      </c>
      <c r="I103" s="22">
        <v>4677.783038309631</v>
      </c>
      <c r="J103" s="22">
        <v>19.8267698155665</v>
      </c>
      <c r="K103" s="22">
        <v>0</v>
      </c>
      <c r="L103" s="23">
        <v>334.0935913264299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15.023918489226803</v>
      </c>
      <c r="S103" s="22">
        <v>91.9759220757323</v>
      </c>
      <c r="T103" s="22">
        <v>76.3191544804998</v>
      </c>
      <c r="U103" s="22">
        <v>0</v>
      </c>
      <c r="V103" s="23">
        <v>48.815417520697984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150.69317690501668</v>
      </c>
      <c r="AW103" s="22">
        <v>1526.2531245809384</v>
      </c>
      <c r="AX103" s="22">
        <v>7.151718924833101</v>
      </c>
      <c r="AY103" s="22">
        <v>0</v>
      </c>
      <c r="AZ103" s="23">
        <v>1244.7483635076885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111.5083036734803</v>
      </c>
      <c r="BG103" s="22">
        <v>255.66060762435777</v>
      </c>
      <c r="BH103" s="22">
        <v>85.34801773176619</v>
      </c>
      <c r="BI103" s="22">
        <v>0</v>
      </c>
      <c r="BJ103" s="23">
        <v>256.0423308610196</v>
      </c>
      <c r="BK103" s="24">
        <f>SUM(C103:BJ103)</f>
        <v>9264.905112848912</v>
      </c>
    </row>
    <row r="104" spans="1:63" s="30" customFormat="1" ht="15">
      <c r="A104" s="20"/>
      <c r="B104" s="8" t="s">
        <v>18</v>
      </c>
      <c r="C104" s="26">
        <f aca="true" t="shared" si="9" ref="C104:AH104">SUM(C88:C103)</f>
        <v>0</v>
      </c>
      <c r="D104" s="27">
        <f t="shared" si="9"/>
        <v>2052.200043144232</v>
      </c>
      <c r="E104" s="27">
        <f t="shared" si="9"/>
        <v>0</v>
      </c>
      <c r="F104" s="27">
        <f t="shared" si="9"/>
        <v>0</v>
      </c>
      <c r="G104" s="28">
        <f t="shared" si="9"/>
        <v>0</v>
      </c>
      <c r="H104" s="26">
        <f t="shared" si="9"/>
        <v>335.2192443064946</v>
      </c>
      <c r="I104" s="27">
        <f t="shared" si="9"/>
        <v>34976.72275331364</v>
      </c>
      <c r="J104" s="27">
        <f t="shared" si="9"/>
        <v>1900.5424801063655</v>
      </c>
      <c r="K104" s="27">
        <f t="shared" si="9"/>
        <v>0</v>
      </c>
      <c r="L104" s="28">
        <f t="shared" si="9"/>
        <v>3125.5473119840226</v>
      </c>
      <c r="M104" s="26">
        <f t="shared" si="9"/>
        <v>0</v>
      </c>
      <c r="N104" s="27">
        <f t="shared" si="9"/>
        <v>0</v>
      </c>
      <c r="O104" s="27">
        <f t="shared" si="9"/>
        <v>0</v>
      </c>
      <c r="P104" s="27">
        <f t="shared" si="9"/>
        <v>0</v>
      </c>
      <c r="Q104" s="28">
        <f t="shared" si="9"/>
        <v>0</v>
      </c>
      <c r="R104" s="26">
        <f t="shared" si="9"/>
        <v>166.10360225693614</v>
      </c>
      <c r="S104" s="27">
        <f t="shared" si="9"/>
        <v>1154.2994287932875</v>
      </c>
      <c r="T104" s="27">
        <f t="shared" si="9"/>
        <v>891.9302863697977</v>
      </c>
      <c r="U104" s="27">
        <f t="shared" si="9"/>
        <v>0</v>
      </c>
      <c r="V104" s="28">
        <f t="shared" si="9"/>
        <v>453.1097013131393</v>
      </c>
      <c r="W104" s="26">
        <f t="shared" si="9"/>
        <v>0</v>
      </c>
      <c r="X104" s="27">
        <f t="shared" si="9"/>
        <v>0</v>
      </c>
      <c r="Y104" s="27">
        <f t="shared" si="9"/>
        <v>0</v>
      </c>
      <c r="Z104" s="27">
        <f t="shared" si="9"/>
        <v>0</v>
      </c>
      <c r="AA104" s="28">
        <f t="shared" si="9"/>
        <v>0</v>
      </c>
      <c r="AB104" s="26">
        <f t="shared" si="9"/>
        <v>0</v>
      </c>
      <c r="AC104" s="27">
        <f t="shared" si="9"/>
        <v>0</v>
      </c>
      <c r="AD104" s="27">
        <f t="shared" si="9"/>
        <v>0</v>
      </c>
      <c r="AE104" s="27">
        <f t="shared" si="9"/>
        <v>0</v>
      </c>
      <c r="AF104" s="28">
        <f t="shared" si="9"/>
        <v>0</v>
      </c>
      <c r="AG104" s="26">
        <f t="shared" si="9"/>
        <v>0</v>
      </c>
      <c r="AH104" s="27">
        <f t="shared" si="9"/>
        <v>0</v>
      </c>
      <c r="AI104" s="27">
        <f aca="true" t="shared" si="10" ref="AI104:BK104">SUM(AI88:AI103)</f>
        <v>0</v>
      </c>
      <c r="AJ104" s="27">
        <f t="shared" si="10"/>
        <v>0</v>
      </c>
      <c r="AK104" s="28">
        <f t="shared" si="10"/>
        <v>0</v>
      </c>
      <c r="AL104" s="26">
        <f t="shared" si="10"/>
        <v>0</v>
      </c>
      <c r="AM104" s="27">
        <f t="shared" si="10"/>
        <v>0</v>
      </c>
      <c r="AN104" s="27">
        <f t="shared" si="10"/>
        <v>0</v>
      </c>
      <c r="AO104" s="27">
        <f t="shared" si="10"/>
        <v>0</v>
      </c>
      <c r="AP104" s="28">
        <f t="shared" si="10"/>
        <v>0</v>
      </c>
      <c r="AQ104" s="26">
        <f t="shared" si="10"/>
        <v>0</v>
      </c>
      <c r="AR104" s="27">
        <f t="shared" si="10"/>
        <v>0</v>
      </c>
      <c r="AS104" s="27">
        <f t="shared" si="10"/>
        <v>0</v>
      </c>
      <c r="AT104" s="27">
        <f t="shared" si="10"/>
        <v>0</v>
      </c>
      <c r="AU104" s="28">
        <f t="shared" si="10"/>
        <v>0</v>
      </c>
      <c r="AV104" s="26">
        <f t="shared" si="10"/>
        <v>1178.5658326394623</v>
      </c>
      <c r="AW104" s="27">
        <f t="shared" si="10"/>
        <v>6585.567770918286</v>
      </c>
      <c r="AX104" s="27">
        <f t="shared" si="10"/>
        <v>116.7195131440986</v>
      </c>
      <c r="AY104" s="27">
        <f t="shared" si="10"/>
        <v>0</v>
      </c>
      <c r="AZ104" s="28">
        <f t="shared" si="10"/>
        <v>5507.548408143877</v>
      </c>
      <c r="BA104" s="26">
        <f t="shared" si="10"/>
        <v>0</v>
      </c>
      <c r="BB104" s="27">
        <f t="shared" si="10"/>
        <v>0</v>
      </c>
      <c r="BC104" s="27">
        <f t="shared" si="10"/>
        <v>0</v>
      </c>
      <c r="BD104" s="27">
        <f t="shared" si="10"/>
        <v>0</v>
      </c>
      <c r="BE104" s="28">
        <f t="shared" si="10"/>
        <v>0</v>
      </c>
      <c r="BF104" s="26">
        <f t="shared" si="10"/>
        <v>879.9063269164975</v>
      </c>
      <c r="BG104" s="27">
        <f t="shared" si="10"/>
        <v>1228.89477180895</v>
      </c>
      <c r="BH104" s="27">
        <f t="shared" si="10"/>
        <v>342.017929225196</v>
      </c>
      <c r="BI104" s="27">
        <f t="shared" si="10"/>
        <v>0</v>
      </c>
      <c r="BJ104" s="28">
        <f t="shared" si="10"/>
        <v>1530.2769492903656</v>
      </c>
      <c r="BK104" s="29">
        <f t="shared" si="10"/>
        <v>62425.17235367466</v>
      </c>
    </row>
    <row r="105" spans="1:63" s="30" customFormat="1" ht="15">
      <c r="A105" s="20"/>
      <c r="B105" s="8" t="s">
        <v>19</v>
      </c>
      <c r="C105" s="26">
        <f aca="true" t="shared" si="11" ref="C105:AH105">C104+C86+C83+C79+C15+C11</f>
        <v>0</v>
      </c>
      <c r="D105" s="27">
        <f t="shared" si="11"/>
        <v>2205.6752855234313</v>
      </c>
      <c r="E105" s="27">
        <f t="shared" si="11"/>
        <v>0</v>
      </c>
      <c r="F105" s="27">
        <f t="shared" si="11"/>
        <v>0</v>
      </c>
      <c r="G105" s="28">
        <f t="shared" si="11"/>
        <v>0</v>
      </c>
      <c r="H105" s="26">
        <f t="shared" si="11"/>
        <v>916.0693494527279</v>
      </c>
      <c r="I105" s="27">
        <f t="shared" si="11"/>
        <v>58247.357757116224</v>
      </c>
      <c r="J105" s="27">
        <f t="shared" si="11"/>
        <v>2945.0758570202315</v>
      </c>
      <c r="K105" s="27">
        <f t="shared" si="11"/>
        <v>0</v>
      </c>
      <c r="L105" s="28">
        <f t="shared" si="11"/>
        <v>5003.586551596155</v>
      </c>
      <c r="M105" s="26">
        <f t="shared" si="11"/>
        <v>0</v>
      </c>
      <c r="N105" s="27">
        <f t="shared" si="11"/>
        <v>0</v>
      </c>
      <c r="O105" s="27">
        <f t="shared" si="11"/>
        <v>0</v>
      </c>
      <c r="P105" s="27">
        <f t="shared" si="11"/>
        <v>0</v>
      </c>
      <c r="Q105" s="28">
        <f t="shared" si="11"/>
        <v>0</v>
      </c>
      <c r="R105" s="26">
        <f t="shared" si="11"/>
        <v>392.1884096791112</v>
      </c>
      <c r="S105" s="27">
        <f t="shared" si="11"/>
        <v>2943.462946094614</v>
      </c>
      <c r="T105" s="27">
        <f t="shared" si="11"/>
        <v>1052.39141088283</v>
      </c>
      <c r="U105" s="27">
        <f t="shared" si="11"/>
        <v>0</v>
      </c>
      <c r="V105" s="28">
        <f t="shared" si="11"/>
        <v>824.7850109809539</v>
      </c>
      <c r="W105" s="26">
        <f t="shared" si="11"/>
        <v>0</v>
      </c>
      <c r="X105" s="27">
        <f t="shared" si="11"/>
        <v>0</v>
      </c>
      <c r="Y105" s="27">
        <f t="shared" si="11"/>
        <v>0</v>
      </c>
      <c r="Z105" s="27">
        <f t="shared" si="11"/>
        <v>0</v>
      </c>
      <c r="AA105" s="28">
        <f t="shared" si="11"/>
        <v>0</v>
      </c>
      <c r="AB105" s="26">
        <f t="shared" si="11"/>
        <v>0</v>
      </c>
      <c r="AC105" s="27">
        <f t="shared" si="11"/>
        <v>0</v>
      </c>
      <c r="AD105" s="27">
        <f t="shared" si="11"/>
        <v>0</v>
      </c>
      <c r="AE105" s="27">
        <f t="shared" si="11"/>
        <v>0</v>
      </c>
      <c r="AF105" s="28">
        <f t="shared" si="11"/>
        <v>0</v>
      </c>
      <c r="AG105" s="26">
        <f t="shared" si="11"/>
        <v>0</v>
      </c>
      <c r="AH105" s="27">
        <f t="shared" si="11"/>
        <v>0</v>
      </c>
      <c r="AI105" s="27">
        <f aca="true" t="shared" si="12" ref="AI105:BK105">AI104+AI86+AI83+AI79+AI15+AI11</f>
        <v>0</v>
      </c>
      <c r="AJ105" s="27">
        <f t="shared" si="12"/>
        <v>0</v>
      </c>
      <c r="AK105" s="28">
        <f t="shared" si="12"/>
        <v>0</v>
      </c>
      <c r="AL105" s="26">
        <f t="shared" si="12"/>
        <v>0</v>
      </c>
      <c r="AM105" s="27">
        <f t="shared" si="12"/>
        <v>0</v>
      </c>
      <c r="AN105" s="27">
        <f t="shared" si="12"/>
        <v>0</v>
      </c>
      <c r="AO105" s="27">
        <f t="shared" si="12"/>
        <v>0</v>
      </c>
      <c r="AP105" s="28">
        <f t="shared" si="12"/>
        <v>0</v>
      </c>
      <c r="AQ105" s="26">
        <f t="shared" si="12"/>
        <v>0</v>
      </c>
      <c r="AR105" s="27">
        <f t="shared" si="12"/>
        <v>0</v>
      </c>
      <c r="AS105" s="27">
        <f t="shared" si="12"/>
        <v>0</v>
      </c>
      <c r="AT105" s="27">
        <f t="shared" si="12"/>
        <v>0</v>
      </c>
      <c r="AU105" s="28">
        <f t="shared" si="12"/>
        <v>0</v>
      </c>
      <c r="AV105" s="26">
        <f t="shared" si="12"/>
        <v>1659.699811212189</v>
      </c>
      <c r="AW105" s="27">
        <f t="shared" si="12"/>
        <v>11752.401363870627</v>
      </c>
      <c r="AX105" s="27">
        <f t="shared" si="12"/>
        <v>129.3115198263312</v>
      </c>
      <c r="AY105" s="27">
        <f t="shared" si="12"/>
        <v>0</v>
      </c>
      <c r="AZ105" s="28">
        <f t="shared" si="12"/>
        <v>7861.28690012669</v>
      </c>
      <c r="BA105" s="26">
        <f t="shared" si="12"/>
        <v>0</v>
      </c>
      <c r="BB105" s="27">
        <f t="shared" si="12"/>
        <v>0</v>
      </c>
      <c r="BC105" s="27">
        <f t="shared" si="12"/>
        <v>0</v>
      </c>
      <c r="BD105" s="27">
        <f t="shared" si="12"/>
        <v>0</v>
      </c>
      <c r="BE105" s="28">
        <f t="shared" si="12"/>
        <v>0</v>
      </c>
      <c r="BF105" s="26">
        <f t="shared" si="12"/>
        <v>1196.1959124220823</v>
      </c>
      <c r="BG105" s="27">
        <f t="shared" si="12"/>
        <v>1653.1380873136914</v>
      </c>
      <c r="BH105" s="27">
        <f t="shared" si="12"/>
        <v>386.1593442613285</v>
      </c>
      <c r="BI105" s="27">
        <f t="shared" si="12"/>
        <v>0</v>
      </c>
      <c r="BJ105" s="28">
        <f t="shared" si="12"/>
        <v>2136.1969034883186</v>
      </c>
      <c r="BK105" s="28">
        <f t="shared" si="12"/>
        <v>101304.98242086754</v>
      </c>
    </row>
    <row r="106" spans="3:63" ht="15" customHeight="1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</row>
    <row r="107" spans="1:63" s="25" customFormat="1" ht="15" customHeight="1">
      <c r="A107" s="20" t="s">
        <v>20</v>
      </c>
      <c r="B107" s="11" t="s">
        <v>21</v>
      </c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4"/>
      <c r="BK107" s="35"/>
    </row>
    <row r="108" spans="1:63" s="25" customFormat="1" ht="15">
      <c r="A108" s="20" t="s">
        <v>7</v>
      </c>
      <c r="B108" s="36" t="s">
        <v>48</v>
      </c>
      <c r="C108" s="21"/>
      <c r="D108" s="22"/>
      <c r="E108" s="22"/>
      <c r="F108" s="22"/>
      <c r="G108" s="23"/>
      <c r="H108" s="21"/>
      <c r="I108" s="22"/>
      <c r="J108" s="22"/>
      <c r="K108" s="22"/>
      <c r="L108" s="23"/>
      <c r="M108" s="21"/>
      <c r="N108" s="22"/>
      <c r="O108" s="22"/>
      <c r="P108" s="22"/>
      <c r="Q108" s="23"/>
      <c r="R108" s="21"/>
      <c r="S108" s="22"/>
      <c r="T108" s="22"/>
      <c r="U108" s="22"/>
      <c r="V108" s="23"/>
      <c r="W108" s="21"/>
      <c r="X108" s="22"/>
      <c r="Y108" s="22"/>
      <c r="Z108" s="22"/>
      <c r="AA108" s="23"/>
      <c r="AB108" s="21"/>
      <c r="AC108" s="22"/>
      <c r="AD108" s="22"/>
      <c r="AE108" s="22"/>
      <c r="AF108" s="23"/>
      <c r="AG108" s="21"/>
      <c r="AH108" s="22"/>
      <c r="AI108" s="22"/>
      <c r="AJ108" s="22"/>
      <c r="AK108" s="23"/>
      <c r="AL108" s="21"/>
      <c r="AM108" s="22"/>
      <c r="AN108" s="22"/>
      <c r="AO108" s="22"/>
      <c r="AP108" s="23"/>
      <c r="AQ108" s="21"/>
      <c r="AR108" s="22"/>
      <c r="AS108" s="22"/>
      <c r="AT108" s="22"/>
      <c r="AU108" s="23"/>
      <c r="AV108" s="21"/>
      <c r="AW108" s="22"/>
      <c r="AX108" s="22"/>
      <c r="AY108" s="22"/>
      <c r="AZ108" s="23"/>
      <c r="BA108" s="21"/>
      <c r="BB108" s="22"/>
      <c r="BC108" s="22"/>
      <c r="BD108" s="22"/>
      <c r="BE108" s="23"/>
      <c r="BF108" s="21"/>
      <c r="BG108" s="22"/>
      <c r="BH108" s="22"/>
      <c r="BI108" s="22"/>
      <c r="BJ108" s="23"/>
      <c r="BK108" s="24"/>
    </row>
    <row r="109" spans="1:63" s="25" customFormat="1" ht="15">
      <c r="A109" s="20"/>
      <c r="B109" s="7" t="s">
        <v>172</v>
      </c>
      <c r="C109" s="21">
        <v>0</v>
      </c>
      <c r="D109" s="22">
        <v>0.8612967253</v>
      </c>
      <c r="E109" s="22">
        <v>0</v>
      </c>
      <c r="F109" s="22">
        <v>0</v>
      </c>
      <c r="G109" s="23">
        <v>0</v>
      </c>
      <c r="H109" s="21">
        <v>471.03225606423365</v>
      </c>
      <c r="I109" s="22">
        <v>26.3447974722962</v>
      </c>
      <c r="J109" s="22">
        <v>0</v>
      </c>
      <c r="K109" s="22">
        <v>0</v>
      </c>
      <c r="L109" s="23">
        <v>45.692717122793894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349.06064704340235</v>
      </c>
      <c r="S109" s="22">
        <v>9.8203897317972</v>
      </c>
      <c r="T109" s="22">
        <v>0</v>
      </c>
      <c r="U109" s="22">
        <v>0</v>
      </c>
      <c r="V109" s="23">
        <v>19.846910901827695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4917.688547867234</v>
      </c>
      <c r="AW109" s="22">
        <v>310.63713515821746</v>
      </c>
      <c r="AX109" s="22">
        <v>0</v>
      </c>
      <c r="AY109" s="22">
        <v>0</v>
      </c>
      <c r="AZ109" s="23">
        <v>648.1084116073055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4405.666134122482</v>
      </c>
      <c r="BG109" s="22">
        <v>195.79094854894666</v>
      </c>
      <c r="BH109" s="22">
        <v>0</v>
      </c>
      <c r="BI109" s="22">
        <v>0</v>
      </c>
      <c r="BJ109" s="23">
        <v>296.6659607628687</v>
      </c>
      <c r="BK109" s="24">
        <f>SUM(C109:BJ109)</f>
        <v>11697.216153128706</v>
      </c>
    </row>
    <row r="110" spans="1:63" s="30" customFormat="1" ht="15">
      <c r="A110" s="20"/>
      <c r="B110" s="8" t="s">
        <v>9</v>
      </c>
      <c r="C110" s="26">
        <f aca="true" t="shared" si="13" ref="C110:AH110">SUM(C109:C109)</f>
        <v>0</v>
      </c>
      <c r="D110" s="27">
        <f t="shared" si="13"/>
        <v>0.8612967253</v>
      </c>
      <c r="E110" s="27">
        <f t="shared" si="13"/>
        <v>0</v>
      </c>
      <c r="F110" s="27">
        <f t="shared" si="13"/>
        <v>0</v>
      </c>
      <c r="G110" s="28">
        <f t="shared" si="13"/>
        <v>0</v>
      </c>
      <c r="H110" s="26">
        <f t="shared" si="13"/>
        <v>471.03225606423365</v>
      </c>
      <c r="I110" s="27">
        <f t="shared" si="13"/>
        <v>26.3447974722962</v>
      </c>
      <c r="J110" s="27">
        <f t="shared" si="13"/>
        <v>0</v>
      </c>
      <c r="K110" s="27">
        <f t="shared" si="13"/>
        <v>0</v>
      </c>
      <c r="L110" s="28">
        <f t="shared" si="13"/>
        <v>45.692717122793894</v>
      </c>
      <c r="M110" s="26">
        <f t="shared" si="13"/>
        <v>0</v>
      </c>
      <c r="N110" s="27">
        <f t="shared" si="13"/>
        <v>0</v>
      </c>
      <c r="O110" s="27">
        <f t="shared" si="13"/>
        <v>0</v>
      </c>
      <c r="P110" s="27">
        <f t="shared" si="13"/>
        <v>0</v>
      </c>
      <c r="Q110" s="28">
        <f t="shared" si="13"/>
        <v>0</v>
      </c>
      <c r="R110" s="26">
        <f t="shared" si="13"/>
        <v>349.06064704340235</v>
      </c>
      <c r="S110" s="27">
        <f t="shared" si="13"/>
        <v>9.8203897317972</v>
      </c>
      <c r="T110" s="27">
        <f t="shared" si="13"/>
        <v>0</v>
      </c>
      <c r="U110" s="27">
        <f t="shared" si="13"/>
        <v>0</v>
      </c>
      <c r="V110" s="28">
        <f t="shared" si="13"/>
        <v>19.846910901827695</v>
      </c>
      <c r="W110" s="26">
        <f t="shared" si="13"/>
        <v>0</v>
      </c>
      <c r="X110" s="27">
        <f t="shared" si="13"/>
        <v>0</v>
      </c>
      <c r="Y110" s="27">
        <f t="shared" si="13"/>
        <v>0</v>
      </c>
      <c r="Z110" s="27">
        <f t="shared" si="13"/>
        <v>0</v>
      </c>
      <c r="AA110" s="28">
        <f t="shared" si="13"/>
        <v>0</v>
      </c>
      <c r="AB110" s="26">
        <f t="shared" si="13"/>
        <v>0</v>
      </c>
      <c r="AC110" s="27">
        <f t="shared" si="13"/>
        <v>0</v>
      </c>
      <c r="AD110" s="27">
        <f t="shared" si="13"/>
        <v>0</v>
      </c>
      <c r="AE110" s="27">
        <f t="shared" si="13"/>
        <v>0</v>
      </c>
      <c r="AF110" s="28">
        <f t="shared" si="13"/>
        <v>0</v>
      </c>
      <c r="AG110" s="26">
        <f t="shared" si="13"/>
        <v>0</v>
      </c>
      <c r="AH110" s="27">
        <f t="shared" si="13"/>
        <v>0</v>
      </c>
      <c r="AI110" s="27">
        <f aca="true" t="shared" si="14" ref="AI110:BK110">SUM(AI109:AI109)</f>
        <v>0</v>
      </c>
      <c r="AJ110" s="27">
        <f t="shared" si="14"/>
        <v>0</v>
      </c>
      <c r="AK110" s="28">
        <f t="shared" si="14"/>
        <v>0</v>
      </c>
      <c r="AL110" s="26">
        <f t="shared" si="14"/>
        <v>0</v>
      </c>
      <c r="AM110" s="27">
        <f t="shared" si="14"/>
        <v>0</v>
      </c>
      <c r="AN110" s="27">
        <f t="shared" si="14"/>
        <v>0</v>
      </c>
      <c r="AO110" s="27">
        <f t="shared" si="14"/>
        <v>0</v>
      </c>
      <c r="AP110" s="28">
        <f t="shared" si="14"/>
        <v>0</v>
      </c>
      <c r="AQ110" s="26">
        <f t="shared" si="14"/>
        <v>0</v>
      </c>
      <c r="AR110" s="27">
        <f t="shared" si="14"/>
        <v>0</v>
      </c>
      <c r="AS110" s="27">
        <f t="shared" si="14"/>
        <v>0</v>
      </c>
      <c r="AT110" s="27">
        <f t="shared" si="14"/>
        <v>0</v>
      </c>
      <c r="AU110" s="28">
        <f t="shared" si="14"/>
        <v>0</v>
      </c>
      <c r="AV110" s="26">
        <f t="shared" si="14"/>
        <v>4917.688547867234</v>
      </c>
      <c r="AW110" s="27">
        <f t="shared" si="14"/>
        <v>310.63713515821746</v>
      </c>
      <c r="AX110" s="27">
        <f t="shared" si="14"/>
        <v>0</v>
      </c>
      <c r="AY110" s="27">
        <f t="shared" si="14"/>
        <v>0</v>
      </c>
      <c r="AZ110" s="28">
        <f t="shared" si="14"/>
        <v>648.1084116073055</v>
      </c>
      <c r="BA110" s="26">
        <f t="shared" si="14"/>
        <v>0</v>
      </c>
      <c r="BB110" s="27">
        <f t="shared" si="14"/>
        <v>0</v>
      </c>
      <c r="BC110" s="27">
        <f t="shared" si="14"/>
        <v>0</v>
      </c>
      <c r="BD110" s="27">
        <f t="shared" si="14"/>
        <v>0</v>
      </c>
      <c r="BE110" s="28">
        <f t="shared" si="14"/>
        <v>0</v>
      </c>
      <c r="BF110" s="26">
        <f t="shared" si="14"/>
        <v>4405.666134122482</v>
      </c>
      <c r="BG110" s="27">
        <f t="shared" si="14"/>
        <v>195.79094854894666</v>
      </c>
      <c r="BH110" s="27">
        <f t="shared" si="14"/>
        <v>0</v>
      </c>
      <c r="BI110" s="27">
        <f t="shared" si="14"/>
        <v>0</v>
      </c>
      <c r="BJ110" s="28">
        <f t="shared" si="14"/>
        <v>296.6659607628687</v>
      </c>
      <c r="BK110" s="29">
        <f t="shared" si="14"/>
        <v>11697.216153128706</v>
      </c>
    </row>
    <row r="111" spans="3:63" ht="15" customHeight="1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</row>
    <row r="112" spans="1:63" s="25" customFormat="1" ht="15">
      <c r="A112" s="20" t="s">
        <v>10</v>
      </c>
      <c r="B112" s="12" t="s">
        <v>22</v>
      </c>
      <c r="C112" s="21"/>
      <c r="D112" s="22"/>
      <c r="E112" s="22"/>
      <c r="F112" s="22"/>
      <c r="G112" s="23"/>
      <c r="H112" s="21"/>
      <c r="I112" s="22"/>
      <c r="J112" s="22"/>
      <c r="K112" s="22"/>
      <c r="L112" s="23"/>
      <c r="M112" s="21"/>
      <c r="N112" s="22"/>
      <c r="O112" s="22"/>
      <c r="P112" s="22"/>
      <c r="Q112" s="23"/>
      <c r="R112" s="21"/>
      <c r="S112" s="22"/>
      <c r="T112" s="22"/>
      <c r="U112" s="22"/>
      <c r="V112" s="23"/>
      <c r="W112" s="21"/>
      <c r="X112" s="22"/>
      <c r="Y112" s="22"/>
      <c r="Z112" s="22"/>
      <c r="AA112" s="23"/>
      <c r="AB112" s="21"/>
      <c r="AC112" s="22"/>
      <c r="AD112" s="22"/>
      <c r="AE112" s="22"/>
      <c r="AF112" s="23"/>
      <c r="AG112" s="21"/>
      <c r="AH112" s="22"/>
      <c r="AI112" s="22"/>
      <c r="AJ112" s="22"/>
      <c r="AK112" s="23"/>
      <c r="AL112" s="21"/>
      <c r="AM112" s="22"/>
      <c r="AN112" s="22"/>
      <c r="AO112" s="22"/>
      <c r="AP112" s="23"/>
      <c r="AQ112" s="21"/>
      <c r="AR112" s="22"/>
      <c r="AS112" s="22"/>
      <c r="AT112" s="22"/>
      <c r="AU112" s="23"/>
      <c r="AV112" s="21"/>
      <c r="AW112" s="22"/>
      <c r="AX112" s="22"/>
      <c r="AY112" s="22"/>
      <c r="AZ112" s="23"/>
      <c r="BA112" s="21"/>
      <c r="BB112" s="22"/>
      <c r="BC112" s="22"/>
      <c r="BD112" s="22"/>
      <c r="BE112" s="23"/>
      <c r="BF112" s="21"/>
      <c r="BG112" s="22"/>
      <c r="BH112" s="22"/>
      <c r="BI112" s="22"/>
      <c r="BJ112" s="23"/>
      <c r="BK112" s="24"/>
    </row>
    <row r="113" spans="1:63" s="25" customFormat="1" ht="15">
      <c r="A113" s="20"/>
      <c r="B113" s="7" t="s">
        <v>173</v>
      </c>
      <c r="C113" s="21">
        <v>0</v>
      </c>
      <c r="D113" s="22">
        <v>0.015105</v>
      </c>
      <c r="E113" s="22">
        <v>0</v>
      </c>
      <c r="F113" s="22">
        <v>0</v>
      </c>
      <c r="G113" s="23">
        <v>0</v>
      </c>
      <c r="H113" s="21">
        <v>0.1380555453665</v>
      </c>
      <c r="I113" s="22">
        <v>0.084799212</v>
      </c>
      <c r="J113" s="22">
        <v>0</v>
      </c>
      <c r="K113" s="22">
        <v>0</v>
      </c>
      <c r="L113" s="23">
        <v>0.6941065285000003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0.08064175813309998</v>
      </c>
      <c r="S113" s="22">
        <v>0.196887453</v>
      </c>
      <c r="T113" s="22">
        <v>0</v>
      </c>
      <c r="U113" s="22">
        <v>0</v>
      </c>
      <c r="V113" s="23">
        <v>0.23299221999999994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2.9020402185324</v>
      </c>
      <c r="AW113" s="22">
        <v>1.911785046855373</v>
      </c>
      <c r="AX113" s="22">
        <v>5.5983E-05</v>
      </c>
      <c r="AY113" s="22">
        <v>0</v>
      </c>
      <c r="AZ113" s="23">
        <v>12.698521649799797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1.6277643427981001</v>
      </c>
      <c r="BG113" s="22">
        <v>2.050345674</v>
      </c>
      <c r="BH113" s="22">
        <v>0</v>
      </c>
      <c r="BI113" s="22">
        <v>0</v>
      </c>
      <c r="BJ113" s="23">
        <v>3.1797711759999987</v>
      </c>
      <c r="BK113" s="24">
        <f>SUM(C113:BJ113)</f>
        <v>25.81287180798527</v>
      </c>
    </row>
    <row r="114" spans="1:63" s="25" customFormat="1" ht="15">
      <c r="A114" s="20"/>
      <c r="B114" s="7" t="s">
        <v>174</v>
      </c>
      <c r="C114" s="21">
        <v>0</v>
      </c>
      <c r="D114" s="22">
        <v>0.7947463554333001</v>
      </c>
      <c r="E114" s="22">
        <v>0</v>
      </c>
      <c r="F114" s="22">
        <v>0</v>
      </c>
      <c r="G114" s="23">
        <v>0</v>
      </c>
      <c r="H114" s="21">
        <v>47.89925720679379</v>
      </c>
      <c r="I114" s="22">
        <v>4199.659039040232</v>
      </c>
      <c r="J114" s="22">
        <v>2.3959408082999</v>
      </c>
      <c r="K114" s="22">
        <v>0</v>
      </c>
      <c r="L114" s="23">
        <v>1422.1358973242282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20.298618792694405</v>
      </c>
      <c r="S114" s="22">
        <v>301.71263579976517</v>
      </c>
      <c r="T114" s="22">
        <v>0</v>
      </c>
      <c r="U114" s="22">
        <v>0</v>
      </c>
      <c r="V114" s="23">
        <v>187.646184425398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474.11755158219484</v>
      </c>
      <c r="AW114" s="22">
        <v>1053.5398443091606</v>
      </c>
      <c r="AX114" s="22">
        <v>0.8630418252663999</v>
      </c>
      <c r="AY114" s="22">
        <v>0</v>
      </c>
      <c r="AZ114" s="23">
        <v>2758.3645369545557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283.8235252939202</v>
      </c>
      <c r="BG114" s="22">
        <v>339.8860893328277</v>
      </c>
      <c r="BH114" s="22">
        <v>0.1355388776333</v>
      </c>
      <c r="BI114" s="22">
        <v>0</v>
      </c>
      <c r="BJ114" s="23">
        <v>515.631523641112</v>
      </c>
      <c r="BK114" s="24">
        <f aca="true" t="shared" si="15" ref="BK114:BK139">SUM(C114:BJ114)</f>
        <v>11608.903971569514</v>
      </c>
    </row>
    <row r="115" spans="1:63" s="25" customFormat="1" ht="15">
      <c r="A115" s="20"/>
      <c r="B115" s="7" t="s">
        <v>175</v>
      </c>
      <c r="C115" s="21">
        <v>0</v>
      </c>
      <c r="D115" s="22">
        <v>0.9796938284</v>
      </c>
      <c r="E115" s="22">
        <v>0</v>
      </c>
      <c r="F115" s="22">
        <v>0</v>
      </c>
      <c r="G115" s="23">
        <v>0</v>
      </c>
      <c r="H115" s="21">
        <v>155.74320587794597</v>
      </c>
      <c r="I115" s="22">
        <v>15.414925024765198</v>
      </c>
      <c r="J115" s="22">
        <v>0.015635557866599998</v>
      </c>
      <c r="K115" s="22">
        <v>0</v>
      </c>
      <c r="L115" s="23">
        <v>151.60570876942728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77.36575919145129</v>
      </c>
      <c r="S115" s="22">
        <v>6.626896781532301</v>
      </c>
      <c r="T115" s="22">
        <v>0</v>
      </c>
      <c r="U115" s="22">
        <v>0</v>
      </c>
      <c r="V115" s="23">
        <v>29.425336357597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1021.8046779975213</v>
      </c>
      <c r="AW115" s="22">
        <v>151.64442954464636</v>
      </c>
      <c r="AX115" s="22">
        <v>0.0033356069665999998</v>
      </c>
      <c r="AY115" s="22">
        <v>0</v>
      </c>
      <c r="AZ115" s="23">
        <v>712.7774073200479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527.844633988764</v>
      </c>
      <c r="BG115" s="22">
        <v>40.032466296914905</v>
      </c>
      <c r="BH115" s="22">
        <v>0.32098503993320004</v>
      </c>
      <c r="BI115" s="22">
        <v>0</v>
      </c>
      <c r="BJ115" s="23">
        <v>136.0030557018685</v>
      </c>
      <c r="BK115" s="24">
        <f>SUM(C115:BJ115)</f>
        <v>3027.6081528856485</v>
      </c>
    </row>
    <row r="116" spans="1:63" s="25" customFormat="1" ht="15">
      <c r="A116" s="20"/>
      <c r="B116" s="7" t="s">
        <v>176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0.027560729999900002</v>
      </c>
      <c r="I116" s="22">
        <v>0</v>
      </c>
      <c r="J116" s="22">
        <v>0</v>
      </c>
      <c r="K116" s="22">
        <v>0</v>
      </c>
      <c r="L116" s="23">
        <v>0.047518499999899995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0.06494194999979999</v>
      </c>
      <c r="S116" s="22">
        <v>0</v>
      </c>
      <c r="T116" s="22">
        <v>0</v>
      </c>
      <c r="U116" s="22">
        <v>0</v>
      </c>
      <c r="V116" s="23">
        <v>0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2.3634882222653</v>
      </c>
      <c r="AW116" s="22">
        <v>2.368672438172565</v>
      </c>
      <c r="AX116" s="22">
        <v>0</v>
      </c>
      <c r="AY116" s="22">
        <v>0</v>
      </c>
      <c r="AZ116" s="23">
        <v>26.02064850613139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1.3811969720320998</v>
      </c>
      <c r="BG116" s="22">
        <v>0.7366928649997</v>
      </c>
      <c r="BH116" s="22">
        <v>0</v>
      </c>
      <c r="BI116" s="22">
        <v>0</v>
      </c>
      <c r="BJ116" s="23">
        <v>6.567122810099</v>
      </c>
      <c r="BK116" s="24">
        <f>SUM(C116:BJ116)</f>
        <v>39.577842993699655</v>
      </c>
    </row>
    <row r="117" spans="1:63" s="25" customFormat="1" ht="15">
      <c r="A117" s="20"/>
      <c r="B117" s="7" t="s">
        <v>199</v>
      </c>
      <c r="C117" s="21">
        <v>0</v>
      </c>
      <c r="D117" s="22">
        <v>4.329572</v>
      </c>
      <c r="E117" s="22">
        <v>0</v>
      </c>
      <c r="F117" s="22">
        <v>0</v>
      </c>
      <c r="G117" s="23">
        <v>0</v>
      </c>
      <c r="H117" s="21">
        <v>4.8908347300632</v>
      </c>
      <c r="I117" s="22">
        <v>0.8538312297664</v>
      </c>
      <c r="J117" s="22">
        <v>0</v>
      </c>
      <c r="K117" s="22">
        <v>0</v>
      </c>
      <c r="L117" s="23">
        <v>7.1733427421985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3.8653109378964</v>
      </c>
      <c r="S117" s="22">
        <v>0.4330599003666</v>
      </c>
      <c r="T117" s="22">
        <v>0</v>
      </c>
      <c r="U117" s="22">
        <v>0</v>
      </c>
      <c r="V117" s="23">
        <v>4.2030132901987995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102.6241039534819</v>
      </c>
      <c r="AW117" s="22">
        <v>22.681092371351923</v>
      </c>
      <c r="AX117" s="22">
        <v>0</v>
      </c>
      <c r="AY117" s="22">
        <v>0</v>
      </c>
      <c r="AZ117" s="23">
        <v>369.860094268833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106.57784810070687</v>
      </c>
      <c r="BG117" s="22">
        <v>12.7779751747635</v>
      </c>
      <c r="BH117" s="22">
        <v>2.8063993013</v>
      </c>
      <c r="BI117" s="22">
        <v>0</v>
      </c>
      <c r="BJ117" s="23">
        <v>209.62651939911407</v>
      </c>
      <c r="BK117" s="24">
        <f>SUM(C117:BJ117)</f>
        <v>852.7029974000411</v>
      </c>
    </row>
    <row r="118" spans="1:63" s="25" customFormat="1" ht="15">
      <c r="A118" s="20"/>
      <c r="B118" s="7" t="s">
        <v>177</v>
      </c>
      <c r="C118" s="21">
        <v>0</v>
      </c>
      <c r="D118" s="22">
        <v>0.9808462443333</v>
      </c>
      <c r="E118" s="22">
        <v>0</v>
      </c>
      <c r="F118" s="22">
        <v>0</v>
      </c>
      <c r="G118" s="23">
        <v>0</v>
      </c>
      <c r="H118" s="21">
        <v>310.1904958159015</v>
      </c>
      <c r="I118" s="22">
        <v>943.7944709510641</v>
      </c>
      <c r="J118" s="22">
        <v>0</v>
      </c>
      <c r="K118" s="22">
        <v>0</v>
      </c>
      <c r="L118" s="23">
        <v>282.25430134319186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187.13565996624502</v>
      </c>
      <c r="S118" s="22">
        <v>94.23837084766491</v>
      </c>
      <c r="T118" s="22">
        <v>0.0768626334333</v>
      </c>
      <c r="U118" s="22">
        <v>0</v>
      </c>
      <c r="V118" s="23">
        <v>72.1064037034958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2720.0145351594924</v>
      </c>
      <c r="AW118" s="22">
        <v>425.63936515085777</v>
      </c>
      <c r="AX118" s="22">
        <v>0.0604413596331</v>
      </c>
      <c r="AY118" s="22">
        <v>0</v>
      </c>
      <c r="AZ118" s="23">
        <v>2590.01262653176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2014.319148170663</v>
      </c>
      <c r="BG118" s="22">
        <v>119.5704390234922</v>
      </c>
      <c r="BH118" s="22">
        <v>0</v>
      </c>
      <c r="BI118" s="22">
        <v>0</v>
      </c>
      <c r="BJ118" s="23">
        <v>751.4835035581798</v>
      </c>
      <c r="BK118" s="24">
        <f>SUM(C118:BJ118)</f>
        <v>10511.877470459407</v>
      </c>
    </row>
    <row r="119" spans="1:63" s="25" customFormat="1" ht="15">
      <c r="A119" s="20"/>
      <c r="B119" s="7" t="s">
        <v>178</v>
      </c>
      <c r="C119" s="21">
        <v>0</v>
      </c>
      <c r="D119" s="22">
        <v>0.8787878434</v>
      </c>
      <c r="E119" s="22">
        <v>0</v>
      </c>
      <c r="F119" s="22">
        <v>0</v>
      </c>
      <c r="G119" s="23">
        <v>0</v>
      </c>
      <c r="H119" s="21">
        <v>277.4445309723028</v>
      </c>
      <c r="I119" s="22">
        <v>123.2423994706979</v>
      </c>
      <c r="J119" s="22">
        <v>0</v>
      </c>
      <c r="K119" s="22">
        <v>394.45172023896663</v>
      </c>
      <c r="L119" s="23">
        <v>155.46994416846067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167.37715171251105</v>
      </c>
      <c r="S119" s="22">
        <v>38.73533189366509</v>
      </c>
      <c r="T119" s="22">
        <v>0</v>
      </c>
      <c r="U119" s="22">
        <v>0</v>
      </c>
      <c r="V119" s="23">
        <v>37.59860405276331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3914.7537683767496</v>
      </c>
      <c r="AW119" s="22">
        <v>282.2738308619138</v>
      </c>
      <c r="AX119" s="22">
        <v>0</v>
      </c>
      <c r="AY119" s="22">
        <v>0.0350876736333</v>
      </c>
      <c r="AZ119" s="23">
        <v>1457.388603855574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2431.9397752534946</v>
      </c>
      <c r="BG119" s="22">
        <v>85.12186564036462</v>
      </c>
      <c r="BH119" s="22">
        <v>0.009933294933300002</v>
      </c>
      <c r="BI119" s="22">
        <v>0</v>
      </c>
      <c r="BJ119" s="23">
        <v>367.36656449841115</v>
      </c>
      <c r="BK119" s="24">
        <f t="shared" si="15"/>
        <v>9734.08789980784</v>
      </c>
    </row>
    <row r="120" spans="1:63" s="25" customFormat="1" ht="15">
      <c r="A120" s="20"/>
      <c r="B120" s="7" t="s">
        <v>179</v>
      </c>
      <c r="C120" s="21">
        <v>0</v>
      </c>
      <c r="D120" s="22">
        <v>0.629185</v>
      </c>
      <c r="E120" s="22">
        <v>0</v>
      </c>
      <c r="F120" s="22">
        <v>0</v>
      </c>
      <c r="G120" s="23">
        <v>0</v>
      </c>
      <c r="H120" s="21">
        <v>2.8201171924282</v>
      </c>
      <c r="I120" s="22">
        <v>0.9117961467664</v>
      </c>
      <c r="J120" s="22">
        <v>0</v>
      </c>
      <c r="K120" s="22">
        <v>0</v>
      </c>
      <c r="L120" s="23">
        <v>8.0350568773986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1.9392414361624</v>
      </c>
      <c r="S120" s="22">
        <v>1.9038383424329997</v>
      </c>
      <c r="T120" s="22">
        <v>0</v>
      </c>
      <c r="U120" s="22">
        <v>0</v>
      </c>
      <c r="V120" s="23">
        <v>1.7229631609657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45.97841453485619</v>
      </c>
      <c r="AW120" s="22">
        <v>18.021722433069403</v>
      </c>
      <c r="AX120" s="22">
        <v>0.0123365345666</v>
      </c>
      <c r="AY120" s="22">
        <v>0</v>
      </c>
      <c r="AZ120" s="23">
        <v>121.68886292036967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30.154312301794</v>
      </c>
      <c r="BG120" s="22">
        <v>17.489788717898</v>
      </c>
      <c r="BH120" s="22">
        <v>0</v>
      </c>
      <c r="BI120" s="22">
        <v>0</v>
      </c>
      <c r="BJ120" s="23">
        <v>38.510593078718195</v>
      </c>
      <c r="BK120" s="24">
        <f t="shared" si="15"/>
        <v>289.81822867742636</v>
      </c>
    </row>
    <row r="121" spans="1:63" s="25" customFormat="1" ht="15">
      <c r="A121" s="20"/>
      <c r="B121" s="7" t="s">
        <v>180</v>
      </c>
      <c r="C121" s="21">
        <v>0</v>
      </c>
      <c r="D121" s="22">
        <v>9.0141508266332</v>
      </c>
      <c r="E121" s="22">
        <v>0</v>
      </c>
      <c r="F121" s="22">
        <v>0</v>
      </c>
      <c r="G121" s="23">
        <v>0</v>
      </c>
      <c r="H121" s="21">
        <v>509.90100305999795</v>
      </c>
      <c r="I121" s="22">
        <v>54.8483277092967</v>
      </c>
      <c r="J121" s="22">
        <v>0</v>
      </c>
      <c r="K121" s="22">
        <v>0</v>
      </c>
      <c r="L121" s="23">
        <v>211.651935037126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209.17797049770863</v>
      </c>
      <c r="S121" s="22">
        <v>49.1015241505643</v>
      </c>
      <c r="T121" s="22">
        <v>0</v>
      </c>
      <c r="U121" s="22">
        <v>0</v>
      </c>
      <c r="V121" s="23">
        <v>56.53920262926321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4389.708203291483</v>
      </c>
      <c r="AW121" s="22">
        <v>337.79411591374236</v>
      </c>
      <c r="AX121" s="22">
        <v>0.0462496501665</v>
      </c>
      <c r="AY121" s="22">
        <v>0</v>
      </c>
      <c r="AZ121" s="23">
        <v>1417.2246003474975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2342.0008555334957</v>
      </c>
      <c r="BG121" s="22">
        <v>121.44644696343221</v>
      </c>
      <c r="BH121" s="22">
        <v>0.0071417787333</v>
      </c>
      <c r="BI121" s="22">
        <v>0</v>
      </c>
      <c r="BJ121" s="23">
        <v>415.1687307338191</v>
      </c>
      <c r="BK121" s="24">
        <f>SUM(C121:BJ121)</f>
        <v>10123.630458122961</v>
      </c>
    </row>
    <row r="122" spans="1:63" s="25" customFormat="1" ht="15">
      <c r="A122" s="20"/>
      <c r="B122" s="7" t="s">
        <v>181</v>
      </c>
      <c r="C122" s="21">
        <v>0</v>
      </c>
      <c r="D122" s="22">
        <v>0.8431216836332999</v>
      </c>
      <c r="E122" s="22">
        <v>0</v>
      </c>
      <c r="F122" s="22">
        <v>0</v>
      </c>
      <c r="G122" s="23">
        <v>0</v>
      </c>
      <c r="H122" s="21">
        <v>136.91284993750295</v>
      </c>
      <c r="I122" s="22">
        <v>92.35295825756351</v>
      </c>
      <c r="J122" s="22">
        <v>0</v>
      </c>
      <c r="K122" s="22">
        <v>0</v>
      </c>
      <c r="L122" s="23">
        <v>38.6368705658302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45.6978503166459</v>
      </c>
      <c r="S122" s="22">
        <v>18.186877609432003</v>
      </c>
      <c r="T122" s="22">
        <v>0</v>
      </c>
      <c r="U122" s="22">
        <v>0</v>
      </c>
      <c r="V122" s="23">
        <v>6.381450345131401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1446.6243018913283</v>
      </c>
      <c r="AW122" s="22">
        <v>118.77542825904948</v>
      </c>
      <c r="AX122" s="22">
        <v>0.0478508910331</v>
      </c>
      <c r="AY122" s="22">
        <v>0</v>
      </c>
      <c r="AZ122" s="23">
        <v>277.3485316970666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752.0059585863909</v>
      </c>
      <c r="BG122" s="22">
        <v>34.7006265992745</v>
      </c>
      <c r="BH122" s="22">
        <v>0.0513105814333</v>
      </c>
      <c r="BI122" s="22">
        <v>0</v>
      </c>
      <c r="BJ122" s="23">
        <v>41.82158218104281</v>
      </c>
      <c r="BK122" s="24">
        <f t="shared" si="15"/>
        <v>3010.387569402358</v>
      </c>
    </row>
    <row r="123" spans="1:63" s="25" customFormat="1" ht="15">
      <c r="A123" s="20"/>
      <c r="B123" s="7" t="s">
        <v>200</v>
      </c>
      <c r="C123" s="21">
        <v>0</v>
      </c>
      <c r="D123" s="22">
        <v>7.6518052039333</v>
      </c>
      <c r="E123" s="22">
        <v>0</v>
      </c>
      <c r="F123" s="22">
        <v>0</v>
      </c>
      <c r="G123" s="23">
        <v>0</v>
      </c>
      <c r="H123" s="21">
        <v>9.1429477557609</v>
      </c>
      <c r="I123" s="22">
        <v>19.476877099099205</v>
      </c>
      <c r="J123" s="22">
        <v>0</v>
      </c>
      <c r="K123" s="22">
        <v>0</v>
      </c>
      <c r="L123" s="23">
        <v>82.79070437706491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3.7451354109284</v>
      </c>
      <c r="S123" s="22">
        <v>0.1170106900664</v>
      </c>
      <c r="T123" s="22">
        <v>0</v>
      </c>
      <c r="U123" s="22">
        <v>0</v>
      </c>
      <c r="V123" s="23">
        <v>1.3801513744323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10.313508904074602</v>
      </c>
      <c r="AW123" s="22">
        <v>5.368648230014646</v>
      </c>
      <c r="AX123" s="22">
        <v>0.0257573829333</v>
      </c>
      <c r="AY123" s="22">
        <v>0</v>
      </c>
      <c r="AZ123" s="23">
        <v>35.9334272197941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2.8839799993115993</v>
      </c>
      <c r="BG123" s="22">
        <v>1.2757792295660002</v>
      </c>
      <c r="BH123" s="22">
        <v>0</v>
      </c>
      <c r="BI123" s="22">
        <v>0</v>
      </c>
      <c r="BJ123" s="23">
        <v>2.5410334540646997</v>
      </c>
      <c r="BK123" s="24">
        <f t="shared" si="15"/>
        <v>182.6467663310444</v>
      </c>
    </row>
    <row r="124" spans="1:63" s="25" customFormat="1" ht="15">
      <c r="A124" s="20"/>
      <c r="B124" s="7" t="s">
        <v>182</v>
      </c>
      <c r="C124" s="21">
        <v>0</v>
      </c>
      <c r="D124" s="22">
        <v>4.531812147866599</v>
      </c>
      <c r="E124" s="22">
        <v>0</v>
      </c>
      <c r="F124" s="22">
        <v>0</v>
      </c>
      <c r="G124" s="23">
        <v>0</v>
      </c>
      <c r="H124" s="21">
        <v>120.59988093964168</v>
      </c>
      <c r="I124" s="22">
        <v>53.366256528332</v>
      </c>
      <c r="J124" s="22">
        <v>0</v>
      </c>
      <c r="K124" s="22">
        <v>0</v>
      </c>
      <c r="L124" s="23">
        <v>76.94478785392901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82.33901464858393</v>
      </c>
      <c r="S124" s="22">
        <v>7.864122251032301</v>
      </c>
      <c r="T124" s="22">
        <v>0</v>
      </c>
      <c r="U124" s="22">
        <v>0</v>
      </c>
      <c r="V124" s="23">
        <v>30.180958887563904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2210.321275398299</v>
      </c>
      <c r="AW124" s="22">
        <v>210.50141269589176</v>
      </c>
      <c r="AX124" s="22">
        <v>0</v>
      </c>
      <c r="AY124" s="22">
        <v>0</v>
      </c>
      <c r="AZ124" s="23">
        <v>729.4272309046354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1514.4350715680005</v>
      </c>
      <c r="BG124" s="22">
        <v>56.40246897217071</v>
      </c>
      <c r="BH124" s="22">
        <v>0.2165069297666</v>
      </c>
      <c r="BI124" s="22">
        <v>0</v>
      </c>
      <c r="BJ124" s="23">
        <v>192.59899747512392</v>
      </c>
      <c r="BK124" s="24">
        <f t="shared" si="15"/>
        <v>5289.729797200837</v>
      </c>
    </row>
    <row r="125" spans="1:63" s="25" customFormat="1" ht="15">
      <c r="A125" s="20"/>
      <c r="B125" s="7" t="s">
        <v>183</v>
      </c>
      <c r="C125" s="21">
        <v>0</v>
      </c>
      <c r="D125" s="22">
        <v>1.0522523439333</v>
      </c>
      <c r="E125" s="22">
        <v>0</v>
      </c>
      <c r="F125" s="22">
        <v>0</v>
      </c>
      <c r="G125" s="23">
        <v>0</v>
      </c>
      <c r="H125" s="21">
        <v>5.770442378359901</v>
      </c>
      <c r="I125" s="22">
        <v>0.5694805640996999</v>
      </c>
      <c r="J125" s="22">
        <v>0</v>
      </c>
      <c r="K125" s="22">
        <v>0</v>
      </c>
      <c r="L125" s="23">
        <v>3.4745618923987993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2.6117055587623996</v>
      </c>
      <c r="S125" s="22">
        <v>0.40367838839989995</v>
      </c>
      <c r="T125" s="22">
        <v>0</v>
      </c>
      <c r="U125" s="22">
        <v>0</v>
      </c>
      <c r="V125" s="23">
        <v>1.0669220191659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47.51366138666941</v>
      </c>
      <c r="AW125" s="22">
        <v>9.119145063377108</v>
      </c>
      <c r="AX125" s="22">
        <v>0</v>
      </c>
      <c r="AY125" s="22">
        <v>0</v>
      </c>
      <c r="AZ125" s="23">
        <v>36.193243396622904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25.689918682767498</v>
      </c>
      <c r="BG125" s="22">
        <v>3.2244727047649007</v>
      </c>
      <c r="BH125" s="22">
        <v>0</v>
      </c>
      <c r="BI125" s="22">
        <v>0</v>
      </c>
      <c r="BJ125" s="23">
        <v>8.0467836756599</v>
      </c>
      <c r="BK125" s="24">
        <f t="shared" si="15"/>
        <v>144.73626805498162</v>
      </c>
    </row>
    <row r="126" spans="1:63" s="25" customFormat="1" ht="15">
      <c r="A126" s="20"/>
      <c r="B126" s="7" t="s">
        <v>208</v>
      </c>
      <c r="C126" s="21">
        <v>0</v>
      </c>
      <c r="D126" s="22">
        <v>0.6096536835666</v>
      </c>
      <c r="E126" s="22">
        <v>0</v>
      </c>
      <c r="F126" s="22">
        <v>0</v>
      </c>
      <c r="G126" s="23">
        <v>0</v>
      </c>
      <c r="H126" s="21">
        <v>23.3281156617913</v>
      </c>
      <c r="I126" s="22">
        <v>8.480763846166</v>
      </c>
      <c r="J126" s="22">
        <v>0</v>
      </c>
      <c r="K126" s="22">
        <v>0</v>
      </c>
      <c r="L126" s="23">
        <v>31.8313257134302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22.960566566390803</v>
      </c>
      <c r="S126" s="22">
        <v>2.7676480075659997</v>
      </c>
      <c r="T126" s="22">
        <v>0</v>
      </c>
      <c r="U126" s="22">
        <v>0</v>
      </c>
      <c r="V126" s="23">
        <v>15.274700537965098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157.67153022400706</v>
      </c>
      <c r="AW126" s="22">
        <v>147.0170730524496</v>
      </c>
      <c r="AX126" s="22">
        <v>0.12122069040000001</v>
      </c>
      <c r="AY126" s="22">
        <v>0</v>
      </c>
      <c r="AZ126" s="23">
        <v>369.13009468486655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133.89912514620062</v>
      </c>
      <c r="BG126" s="22">
        <v>23.1434044463263</v>
      </c>
      <c r="BH126" s="22">
        <v>7.4011508879</v>
      </c>
      <c r="BI126" s="22">
        <v>0</v>
      </c>
      <c r="BJ126" s="23">
        <v>133.03952060808857</v>
      </c>
      <c r="BK126" s="24">
        <f t="shared" si="15"/>
        <v>1076.6758937571146</v>
      </c>
    </row>
    <row r="127" spans="1:63" s="25" customFormat="1" ht="15">
      <c r="A127" s="20"/>
      <c r="B127" s="7" t="s">
        <v>184</v>
      </c>
      <c r="C127" s="21">
        <v>0</v>
      </c>
      <c r="D127" s="22">
        <v>1.0375059382</v>
      </c>
      <c r="E127" s="22">
        <v>0</v>
      </c>
      <c r="F127" s="22">
        <v>0</v>
      </c>
      <c r="G127" s="23">
        <v>0</v>
      </c>
      <c r="H127" s="21">
        <v>22.39554357779121</v>
      </c>
      <c r="I127" s="22">
        <v>15.1221854372654</v>
      </c>
      <c r="J127" s="22">
        <v>0</v>
      </c>
      <c r="K127" s="22">
        <v>0</v>
      </c>
      <c r="L127" s="23">
        <v>59.942439986030394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16.203349308692697</v>
      </c>
      <c r="S127" s="22">
        <v>23.053204232766</v>
      </c>
      <c r="T127" s="22">
        <v>0.08258905663329999</v>
      </c>
      <c r="U127" s="22">
        <v>0</v>
      </c>
      <c r="V127" s="23">
        <v>33.215716011097896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483.4196993254661</v>
      </c>
      <c r="AW127" s="22">
        <v>206.63677258859542</v>
      </c>
      <c r="AX127" s="22">
        <v>0</v>
      </c>
      <c r="AY127" s="22">
        <v>0</v>
      </c>
      <c r="AZ127" s="23">
        <v>1649.7393158231037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381.7185912151151</v>
      </c>
      <c r="BG127" s="22">
        <v>111.41886925338346</v>
      </c>
      <c r="BH127" s="22">
        <v>0</v>
      </c>
      <c r="BI127" s="22">
        <v>0</v>
      </c>
      <c r="BJ127" s="23">
        <v>622.4557454882212</v>
      </c>
      <c r="BK127" s="24">
        <f t="shared" si="15"/>
        <v>3626.4415272423616</v>
      </c>
    </row>
    <row r="128" spans="1:63" s="25" customFormat="1" ht="15">
      <c r="A128" s="20"/>
      <c r="B128" s="7" t="s">
        <v>185</v>
      </c>
      <c r="C128" s="21">
        <v>0</v>
      </c>
      <c r="D128" s="22">
        <v>0.9879997140000001</v>
      </c>
      <c r="E128" s="22">
        <v>0</v>
      </c>
      <c r="F128" s="22">
        <v>0</v>
      </c>
      <c r="G128" s="23">
        <v>0</v>
      </c>
      <c r="H128" s="21">
        <v>32.9042506890881</v>
      </c>
      <c r="I128" s="22">
        <v>23.201666936665802</v>
      </c>
      <c r="J128" s="22">
        <v>0</v>
      </c>
      <c r="K128" s="22">
        <v>0</v>
      </c>
      <c r="L128" s="23">
        <v>52.41437621463061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13.624950645357597</v>
      </c>
      <c r="S128" s="22">
        <v>42.1149454316329</v>
      </c>
      <c r="T128" s="22">
        <v>0</v>
      </c>
      <c r="U128" s="22">
        <v>0</v>
      </c>
      <c r="V128" s="23">
        <v>7.922028332531401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64.68259308534678</v>
      </c>
      <c r="AW128" s="22">
        <v>24.805952676381683</v>
      </c>
      <c r="AX128" s="22">
        <v>0</v>
      </c>
      <c r="AY128" s="22">
        <v>0</v>
      </c>
      <c r="AZ128" s="23">
        <v>47.407523286320696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26.808749441061597</v>
      </c>
      <c r="BG128" s="22">
        <v>4.9509364858655</v>
      </c>
      <c r="BH128" s="22">
        <v>0</v>
      </c>
      <c r="BI128" s="22">
        <v>0</v>
      </c>
      <c r="BJ128" s="23">
        <v>9.688962137326602</v>
      </c>
      <c r="BK128" s="24">
        <f t="shared" si="15"/>
        <v>351.5149350762092</v>
      </c>
    </row>
    <row r="129" spans="1:63" s="25" customFormat="1" ht="15">
      <c r="A129" s="20"/>
      <c r="B129" s="7" t="s">
        <v>213</v>
      </c>
      <c r="C129" s="21">
        <v>0</v>
      </c>
      <c r="D129" s="22">
        <v>0.5759835338</v>
      </c>
      <c r="E129" s="22">
        <v>0</v>
      </c>
      <c r="F129" s="22">
        <v>0</v>
      </c>
      <c r="G129" s="23">
        <v>0</v>
      </c>
      <c r="H129" s="21">
        <v>5.689476330494898</v>
      </c>
      <c r="I129" s="22">
        <v>27.0020993187995</v>
      </c>
      <c r="J129" s="22">
        <v>0</v>
      </c>
      <c r="K129" s="22">
        <v>0</v>
      </c>
      <c r="L129" s="23">
        <v>28.7489857879984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4.162001069728801</v>
      </c>
      <c r="S129" s="22">
        <v>2.5661302576331</v>
      </c>
      <c r="T129" s="22">
        <v>0</v>
      </c>
      <c r="U129" s="22">
        <v>0</v>
      </c>
      <c r="V129" s="23">
        <v>6.379482820931999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5.705708055977601</v>
      </c>
      <c r="AW129" s="22">
        <v>2.9563818705006284</v>
      </c>
      <c r="AX129" s="22">
        <v>0</v>
      </c>
      <c r="AY129" s="22">
        <v>0</v>
      </c>
      <c r="AZ129" s="23">
        <v>8.334710398795401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3.9266925931101</v>
      </c>
      <c r="BG129" s="22">
        <v>6.8646874923992</v>
      </c>
      <c r="BH129" s="22">
        <v>0</v>
      </c>
      <c r="BI129" s="22">
        <v>0</v>
      </c>
      <c r="BJ129" s="23">
        <v>3.6031417960641003</v>
      </c>
      <c r="BK129" s="24">
        <f t="shared" si="15"/>
        <v>106.51548132623374</v>
      </c>
    </row>
    <row r="130" spans="1:63" s="25" customFormat="1" ht="15">
      <c r="A130" s="20"/>
      <c r="B130" s="7" t="s">
        <v>209</v>
      </c>
      <c r="C130" s="21">
        <v>0</v>
      </c>
      <c r="D130" s="22">
        <v>0.8241422924333</v>
      </c>
      <c r="E130" s="22">
        <v>0</v>
      </c>
      <c r="F130" s="22">
        <v>0</v>
      </c>
      <c r="G130" s="23">
        <v>0</v>
      </c>
      <c r="H130" s="21">
        <v>13.735538292060506</v>
      </c>
      <c r="I130" s="22">
        <v>16.9498316797661</v>
      </c>
      <c r="J130" s="22">
        <v>0</v>
      </c>
      <c r="K130" s="22">
        <v>0</v>
      </c>
      <c r="L130" s="23">
        <v>56.2575793952305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11.795183047394703</v>
      </c>
      <c r="S130" s="22">
        <v>1.3669275790661999</v>
      </c>
      <c r="T130" s="22">
        <v>0</v>
      </c>
      <c r="U130" s="22">
        <v>0</v>
      </c>
      <c r="V130" s="23">
        <v>6.161838019898199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13.035954216822295</v>
      </c>
      <c r="AW130" s="22">
        <v>3.095387261256098</v>
      </c>
      <c r="AX130" s="22">
        <v>0</v>
      </c>
      <c r="AY130" s="22">
        <v>0</v>
      </c>
      <c r="AZ130" s="23">
        <v>21.466205469290298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12.479256928376897</v>
      </c>
      <c r="BG130" s="22">
        <v>12.068035967231799</v>
      </c>
      <c r="BH130" s="22">
        <v>0</v>
      </c>
      <c r="BI130" s="22">
        <v>0</v>
      </c>
      <c r="BJ130" s="23">
        <v>12.4897457567586</v>
      </c>
      <c r="BK130" s="24">
        <f t="shared" si="15"/>
        <v>181.72562590558545</v>
      </c>
    </row>
    <row r="131" spans="1:63" s="25" customFormat="1" ht="15">
      <c r="A131" s="20"/>
      <c r="B131" s="7" t="s">
        <v>214</v>
      </c>
      <c r="C131" s="21">
        <v>0</v>
      </c>
      <c r="D131" s="22">
        <v>0.5486500672333</v>
      </c>
      <c r="E131" s="22">
        <v>0</v>
      </c>
      <c r="F131" s="22">
        <v>0</v>
      </c>
      <c r="G131" s="23">
        <v>0</v>
      </c>
      <c r="H131" s="21">
        <v>4.2745477487951</v>
      </c>
      <c r="I131" s="22">
        <v>0.16562802023320003</v>
      </c>
      <c r="J131" s="22">
        <v>0</v>
      </c>
      <c r="K131" s="22">
        <v>0</v>
      </c>
      <c r="L131" s="23">
        <v>4.580241058565499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2.703611068429</v>
      </c>
      <c r="S131" s="22">
        <v>0.5350456722999</v>
      </c>
      <c r="T131" s="22">
        <v>0</v>
      </c>
      <c r="U131" s="22">
        <v>0</v>
      </c>
      <c r="V131" s="23">
        <v>1.3170657662324001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4.4607698096855986</v>
      </c>
      <c r="AW131" s="22">
        <v>0.8637645980224623</v>
      </c>
      <c r="AX131" s="22">
        <v>0</v>
      </c>
      <c r="AY131" s="22">
        <v>0</v>
      </c>
      <c r="AZ131" s="23">
        <v>6.6799942806309005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2.0486040760531</v>
      </c>
      <c r="BG131" s="22">
        <v>0.6131939809332001</v>
      </c>
      <c r="BH131" s="22">
        <v>0</v>
      </c>
      <c r="BI131" s="22">
        <v>0</v>
      </c>
      <c r="BJ131" s="23">
        <v>1.9670642491652999</v>
      </c>
      <c r="BK131" s="24">
        <f t="shared" si="15"/>
        <v>30.75818039627896</v>
      </c>
    </row>
    <row r="132" spans="1:63" s="25" customFormat="1" ht="15">
      <c r="A132" s="20"/>
      <c r="B132" s="7" t="s">
        <v>186</v>
      </c>
      <c r="C132" s="21">
        <v>0</v>
      </c>
      <c r="D132" s="22">
        <v>1.1774017470333</v>
      </c>
      <c r="E132" s="22">
        <v>0</v>
      </c>
      <c r="F132" s="22">
        <v>0</v>
      </c>
      <c r="G132" s="23">
        <v>0</v>
      </c>
      <c r="H132" s="21">
        <v>406.2986166374352</v>
      </c>
      <c r="I132" s="22">
        <v>82.58903656633038</v>
      </c>
      <c r="J132" s="22">
        <v>0</v>
      </c>
      <c r="K132" s="22">
        <v>0</v>
      </c>
      <c r="L132" s="23">
        <v>374.92693977069143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248.45477554567537</v>
      </c>
      <c r="S132" s="22">
        <v>30.104708683431298</v>
      </c>
      <c r="T132" s="22">
        <v>0</v>
      </c>
      <c r="U132" s="22">
        <v>0</v>
      </c>
      <c r="V132" s="23">
        <v>80.2577088986298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1375.5862950732528</v>
      </c>
      <c r="AW132" s="22">
        <v>281.7537493490455</v>
      </c>
      <c r="AX132" s="22">
        <v>0.2610726637331</v>
      </c>
      <c r="AY132" s="22">
        <v>0</v>
      </c>
      <c r="AZ132" s="23">
        <v>1513.2323486198734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683.7944360045608</v>
      </c>
      <c r="BG132" s="22">
        <v>68.6845843727768</v>
      </c>
      <c r="BH132" s="22">
        <v>0.0292115518999</v>
      </c>
      <c r="BI132" s="22">
        <v>0</v>
      </c>
      <c r="BJ132" s="23">
        <v>218.53281767671976</v>
      </c>
      <c r="BK132" s="24">
        <f t="shared" si="15"/>
        <v>5365.683703161088</v>
      </c>
    </row>
    <row r="133" spans="1:63" s="25" customFormat="1" ht="15">
      <c r="A133" s="20"/>
      <c r="B133" s="7" t="s">
        <v>187</v>
      </c>
      <c r="C133" s="21">
        <v>0</v>
      </c>
      <c r="D133" s="22">
        <v>0.9441136845666</v>
      </c>
      <c r="E133" s="22">
        <v>0</v>
      </c>
      <c r="F133" s="22">
        <v>0</v>
      </c>
      <c r="G133" s="23">
        <v>0</v>
      </c>
      <c r="H133" s="21">
        <v>55.707679899346196</v>
      </c>
      <c r="I133" s="22">
        <v>0.9539907323318</v>
      </c>
      <c r="J133" s="22">
        <v>0</v>
      </c>
      <c r="K133" s="22">
        <v>0</v>
      </c>
      <c r="L133" s="23">
        <v>19.3951960640956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25.964026058652106</v>
      </c>
      <c r="S133" s="22">
        <v>0.6695004910994001</v>
      </c>
      <c r="T133" s="22">
        <v>0</v>
      </c>
      <c r="U133" s="22">
        <v>0</v>
      </c>
      <c r="V133" s="23">
        <v>4.764075072764499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767.0886970596006</v>
      </c>
      <c r="AW133" s="22">
        <v>41.384003448127</v>
      </c>
      <c r="AX133" s="22">
        <v>0</v>
      </c>
      <c r="AY133" s="22">
        <v>0</v>
      </c>
      <c r="AZ133" s="23">
        <v>158.05304590674888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359.755279850002</v>
      </c>
      <c r="BG133" s="22">
        <v>16.024864519883803</v>
      </c>
      <c r="BH133" s="22">
        <v>0.3324974069333</v>
      </c>
      <c r="BI133" s="22">
        <v>0</v>
      </c>
      <c r="BJ133" s="23">
        <v>31.5060625920482</v>
      </c>
      <c r="BK133" s="24">
        <f t="shared" si="15"/>
        <v>1482.5430327861998</v>
      </c>
    </row>
    <row r="134" spans="1:63" s="25" customFormat="1" ht="15">
      <c r="A134" s="20"/>
      <c r="B134" s="7" t="s">
        <v>188</v>
      </c>
      <c r="C134" s="21">
        <v>0</v>
      </c>
      <c r="D134" s="22">
        <v>1.0165691054</v>
      </c>
      <c r="E134" s="22">
        <v>0</v>
      </c>
      <c r="F134" s="22">
        <v>0</v>
      </c>
      <c r="G134" s="23">
        <v>0</v>
      </c>
      <c r="H134" s="21">
        <v>2.545588211162599</v>
      </c>
      <c r="I134" s="22">
        <v>0.06466450846650001</v>
      </c>
      <c r="J134" s="22">
        <v>0</v>
      </c>
      <c r="K134" s="22">
        <v>0</v>
      </c>
      <c r="L134" s="23">
        <v>2.4841740692994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0.91239236023</v>
      </c>
      <c r="S134" s="22">
        <v>0.6227181302999</v>
      </c>
      <c r="T134" s="22">
        <v>0</v>
      </c>
      <c r="U134" s="22">
        <v>0</v>
      </c>
      <c r="V134" s="23">
        <v>0.4372867472995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12.693101395605801</v>
      </c>
      <c r="AW134" s="22">
        <v>0.18872211391703236</v>
      </c>
      <c r="AX134" s="22">
        <v>0</v>
      </c>
      <c r="AY134" s="22">
        <v>0</v>
      </c>
      <c r="AZ134" s="23">
        <v>2.0593295725652996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5.2686831496781</v>
      </c>
      <c r="BG134" s="22">
        <v>0.018961508433100002</v>
      </c>
      <c r="BH134" s="22">
        <v>0</v>
      </c>
      <c r="BI134" s="22">
        <v>0</v>
      </c>
      <c r="BJ134" s="23">
        <v>0.41013808096619997</v>
      </c>
      <c r="BK134" s="24">
        <f t="shared" si="15"/>
        <v>28.72232895332343</v>
      </c>
    </row>
    <row r="135" spans="1:63" s="25" customFormat="1" ht="15">
      <c r="A135" s="20"/>
      <c r="B135" s="7" t="s">
        <v>189</v>
      </c>
      <c r="C135" s="21">
        <v>0</v>
      </c>
      <c r="D135" s="22">
        <v>0.8451245</v>
      </c>
      <c r="E135" s="22">
        <v>0</v>
      </c>
      <c r="F135" s="22">
        <v>0</v>
      </c>
      <c r="G135" s="23">
        <v>0</v>
      </c>
      <c r="H135" s="21">
        <v>26.933634269326898</v>
      </c>
      <c r="I135" s="22">
        <v>0</v>
      </c>
      <c r="J135" s="22">
        <v>0</v>
      </c>
      <c r="K135" s="22">
        <v>0</v>
      </c>
      <c r="L135" s="23">
        <v>9.2261366647986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21.002251111227295</v>
      </c>
      <c r="S135" s="22">
        <v>0</v>
      </c>
      <c r="T135" s="22">
        <v>0</v>
      </c>
      <c r="U135" s="22">
        <v>0</v>
      </c>
      <c r="V135" s="23">
        <v>1.8711184827658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888.7448002796275</v>
      </c>
      <c r="AW135" s="22">
        <v>0.0200490839663</v>
      </c>
      <c r="AX135" s="22">
        <v>0</v>
      </c>
      <c r="AY135" s="22">
        <v>0</v>
      </c>
      <c r="AZ135" s="23">
        <v>241.50452312056157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747.5111550683623</v>
      </c>
      <c r="BG135" s="22">
        <v>0.0435026193333</v>
      </c>
      <c r="BH135" s="22">
        <v>0</v>
      </c>
      <c r="BI135" s="22">
        <v>0</v>
      </c>
      <c r="BJ135" s="23">
        <v>151.91491718174044</v>
      </c>
      <c r="BK135" s="24">
        <f t="shared" si="15"/>
        <v>2089.61721238171</v>
      </c>
    </row>
    <row r="136" spans="1:63" s="25" customFormat="1" ht="15">
      <c r="A136" s="20"/>
      <c r="B136" s="7" t="s">
        <v>190</v>
      </c>
      <c r="C136" s="21">
        <v>0</v>
      </c>
      <c r="D136" s="22">
        <v>1.5611144541</v>
      </c>
      <c r="E136" s="22">
        <v>0</v>
      </c>
      <c r="F136" s="22">
        <v>0</v>
      </c>
      <c r="G136" s="23">
        <v>0</v>
      </c>
      <c r="H136" s="21">
        <v>1181.4361343692592</v>
      </c>
      <c r="I136" s="22">
        <v>96.9870505267301</v>
      </c>
      <c r="J136" s="22">
        <v>0</v>
      </c>
      <c r="K136" s="22">
        <v>0</v>
      </c>
      <c r="L136" s="23">
        <v>492.6584148521229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797.324158107335</v>
      </c>
      <c r="S136" s="22">
        <v>20.6683116738984</v>
      </c>
      <c r="T136" s="22">
        <v>0</v>
      </c>
      <c r="U136" s="22">
        <v>0</v>
      </c>
      <c r="V136" s="23">
        <v>127.36658944736203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5593.788316002988</v>
      </c>
      <c r="AW136" s="22">
        <v>252.88200946392783</v>
      </c>
      <c r="AX136" s="22">
        <v>0.2200345294999</v>
      </c>
      <c r="AY136" s="22">
        <v>0</v>
      </c>
      <c r="AZ136" s="23">
        <v>1455.891398732995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4315.46995843184</v>
      </c>
      <c r="BG136" s="22">
        <v>120.72040090705603</v>
      </c>
      <c r="BH136" s="22">
        <v>0.06604182989990001</v>
      </c>
      <c r="BI136" s="22">
        <v>0</v>
      </c>
      <c r="BJ136" s="23">
        <v>473.3512606906483</v>
      </c>
      <c r="BK136" s="24">
        <f t="shared" si="15"/>
        <v>14930.391194019661</v>
      </c>
    </row>
    <row r="137" spans="1:63" s="25" customFormat="1" ht="15">
      <c r="A137" s="20"/>
      <c r="B137" s="7" t="s">
        <v>191</v>
      </c>
      <c r="C137" s="21">
        <v>0</v>
      </c>
      <c r="D137" s="22">
        <v>1.0867445062999999</v>
      </c>
      <c r="E137" s="22">
        <v>0</v>
      </c>
      <c r="F137" s="22">
        <v>0</v>
      </c>
      <c r="G137" s="23">
        <v>0</v>
      </c>
      <c r="H137" s="21">
        <v>163.54100385437718</v>
      </c>
      <c r="I137" s="22">
        <v>10.643289912098599</v>
      </c>
      <c r="J137" s="22">
        <v>0</v>
      </c>
      <c r="K137" s="22">
        <v>0</v>
      </c>
      <c r="L137" s="23">
        <v>57.3767709704294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81.19473196408302</v>
      </c>
      <c r="S137" s="22">
        <v>19.091767565199312</v>
      </c>
      <c r="T137" s="22">
        <v>0</v>
      </c>
      <c r="U137" s="22">
        <v>0</v>
      </c>
      <c r="V137" s="23">
        <v>8.487629714897299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1830.3927296695915</v>
      </c>
      <c r="AW137" s="22">
        <v>64.02849831060288</v>
      </c>
      <c r="AX137" s="22">
        <v>0</v>
      </c>
      <c r="AY137" s="22">
        <v>0</v>
      </c>
      <c r="AZ137" s="23">
        <v>416.53311399468913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1110.5017236426124</v>
      </c>
      <c r="BG137" s="22">
        <v>18.5686601880862</v>
      </c>
      <c r="BH137" s="22">
        <v>0.0136581693</v>
      </c>
      <c r="BI137" s="22">
        <v>0</v>
      </c>
      <c r="BJ137" s="23">
        <v>109.06421987952197</v>
      </c>
      <c r="BK137" s="24">
        <f t="shared" si="15"/>
        <v>3890.524542341789</v>
      </c>
    </row>
    <row r="138" spans="1:63" s="25" customFormat="1" ht="15">
      <c r="A138" s="20"/>
      <c r="B138" s="7" t="s">
        <v>192</v>
      </c>
      <c r="C138" s="21">
        <v>0</v>
      </c>
      <c r="D138" s="22">
        <v>0.1068871304</v>
      </c>
      <c r="E138" s="22">
        <v>0</v>
      </c>
      <c r="F138" s="22">
        <v>0</v>
      </c>
      <c r="G138" s="23">
        <v>0</v>
      </c>
      <c r="H138" s="21">
        <v>32.45934375649021</v>
      </c>
      <c r="I138" s="22">
        <v>10.397154777232801</v>
      </c>
      <c r="J138" s="22">
        <v>0</v>
      </c>
      <c r="K138" s="22">
        <v>0</v>
      </c>
      <c r="L138" s="23">
        <v>42.10633365706349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16.905727253558503</v>
      </c>
      <c r="S138" s="22">
        <v>9.795485133199797</v>
      </c>
      <c r="T138" s="22">
        <v>0</v>
      </c>
      <c r="U138" s="22">
        <v>0</v>
      </c>
      <c r="V138" s="23">
        <v>4.842427454298801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10.7979625798042</v>
      </c>
      <c r="AW138" s="22">
        <v>2.0240976895061618</v>
      </c>
      <c r="AX138" s="22">
        <v>0</v>
      </c>
      <c r="AY138" s="22">
        <v>0</v>
      </c>
      <c r="AZ138" s="23">
        <v>15.528327010229196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4.8385680556069</v>
      </c>
      <c r="BG138" s="22">
        <v>0.24572321223259996</v>
      </c>
      <c r="BH138" s="22">
        <v>0</v>
      </c>
      <c r="BI138" s="22">
        <v>0</v>
      </c>
      <c r="BJ138" s="23">
        <v>2.0132077999973004</v>
      </c>
      <c r="BK138" s="24">
        <f t="shared" si="15"/>
        <v>152.06124550962</v>
      </c>
    </row>
    <row r="139" spans="1:63" s="25" customFormat="1" ht="15">
      <c r="A139" s="20"/>
      <c r="B139" s="7" t="s">
        <v>230</v>
      </c>
      <c r="C139" s="21">
        <v>0</v>
      </c>
      <c r="D139" s="22">
        <v>3.905964</v>
      </c>
      <c r="E139" s="22">
        <v>0</v>
      </c>
      <c r="F139" s="22">
        <v>0</v>
      </c>
      <c r="G139" s="23">
        <v>0</v>
      </c>
      <c r="H139" s="21">
        <v>73.27255396748642</v>
      </c>
      <c r="I139" s="22">
        <v>15.371745214832002</v>
      </c>
      <c r="J139" s="22">
        <v>0</v>
      </c>
      <c r="K139" s="22">
        <v>0</v>
      </c>
      <c r="L139" s="23">
        <v>63.560267442829506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43.61116773648971</v>
      </c>
      <c r="S139" s="22">
        <v>1.8421894490659003</v>
      </c>
      <c r="T139" s="22">
        <v>0</v>
      </c>
      <c r="U139" s="22">
        <v>0</v>
      </c>
      <c r="V139" s="23">
        <v>8.382153464764999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59.39795542803151</v>
      </c>
      <c r="AW139" s="22">
        <v>70.85814531267795</v>
      </c>
      <c r="AX139" s="22">
        <v>0.046294665299999996</v>
      </c>
      <c r="AY139" s="22">
        <v>0</v>
      </c>
      <c r="AZ139" s="23">
        <v>63.297468515479096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30.052152913969902</v>
      </c>
      <c r="BG139" s="22">
        <v>1.7702382703313002</v>
      </c>
      <c r="BH139" s="22">
        <v>0</v>
      </c>
      <c r="BI139" s="22">
        <v>0</v>
      </c>
      <c r="BJ139" s="23">
        <v>14.5107537272224</v>
      </c>
      <c r="BK139" s="24">
        <f t="shared" si="15"/>
        <v>449.8790501084806</v>
      </c>
    </row>
    <row r="140" spans="1:63" s="30" customFormat="1" ht="15">
      <c r="A140" s="20"/>
      <c r="B140" s="8" t="s">
        <v>12</v>
      </c>
      <c r="C140" s="26">
        <f aca="true" t="shared" si="16" ref="C140:AH140">SUM(C113:C139)</f>
        <v>0</v>
      </c>
      <c r="D140" s="27">
        <f t="shared" si="16"/>
        <v>46.92893283459939</v>
      </c>
      <c r="E140" s="27">
        <f t="shared" si="16"/>
        <v>0</v>
      </c>
      <c r="F140" s="27">
        <f t="shared" si="16"/>
        <v>0</v>
      </c>
      <c r="G140" s="28">
        <f t="shared" si="16"/>
        <v>0</v>
      </c>
      <c r="H140" s="26">
        <f t="shared" si="16"/>
        <v>3626.003209406971</v>
      </c>
      <c r="I140" s="27">
        <f t="shared" si="16"/>
        <v>5812.504268710599</v>
      </c>
      <c r="J140" s="27">
        <f t="shared" si="16"/>
        <v>2.4115763661665</v>
      </c>
      <c r="K140" s="27">
        <f t="shared" si="16"/>
        <v>394.45172023896663</v>
      </c>
      <c r="L140" s="28">
        <f t="shared" si="16"/>
        <v>3736.42391762697</v>
      </c>
      <c r="M140" s="26">
        <f t="shared" si="16"/>
        <v>0</v>
      </c>
      <c r="N140" s="27">
        <f t="shared" si="16"/>
        <v>0</v>
      </c>
      <c r="O140" s="27">
        <f t="shared" si="16"/>
        <v>0</v>
      </c>
      <c r="P140" s="27">
        <f t="shared" si="16"/>
        <v>0</v>
      </c>
      <c r="Q140" s="28">
        <f t="shared" si="16"/>
        <v>0</v>
      </c>
      <c r="R140" s="26">
        <f t="shared" si="16"/>
        <v>2108.5178940209667</v>
      </c>
      <c r="S140" s="27">
        <f t="shared" si="16"/>
        <v>674.7188164150803</v>
      </c>
      <c r="T140" s="27">
        <f t="shared" si="16"/>
        <v>0.15945169006659998</v>
      </c>
      <c r="U140" s="27">
        <f t="shared" si="16"/>
        <v>0</v>
      </c>
      <c r="V140" s="28">
        <f t="shared" si="16"/>
        <v>735.164003237415</v>
      </c>
      <c r="W140" s="26">
        <f t="shared" si="16"/>
        <v>0</v>
      </c>
      <c r="X140" s="27">
        <f t="shared" si="16"/>
        <v>0</v>
      </c>
      <c r="Y140" s="27">
        <f t="shared" si="16"/>
        <v>0</v>
      </c>
      <c r="Z140" s="27">
        <f t="shared" si="16"/>
        <v>0</v>
      </c>
      <c r="AA140" s="28">
        <f t="shared" si="16"/>
        <v>0</v>
      </c>
      <c r="AB140" s="26">
        <f t="shared" si="16"/>
        <v>0</v>
      </c>
      <c r="AC140" s="27">
        <f t="shared" si="16"/>
        <v>0</v>
      </c>
      <c r="AD140" s="27">
        <f t="shared" si="16"/>
        <v>0</v>
      </c>
      <c r="AE140" s="27">
        <f t="shared" si="16"/>
        <v>0</v>
      </c>
      <c r="AF140" s="28">
        <f t="shared" si="16"/>
        <v>0</v>
      </c>
      <c r="AG140" s="26">
        <f t="shared" si="16"/>
        <v>0</v>
      </c>
      <c r="AH140" s="27">
        <f t="shared" si="16"/>
        <v>0</v>
      </c>
      <c r="AI140" s="27">
        <f aca="true" t="shared" si="17" ref="AI140:BK140">SUM(AI113:AI139)</f>
        <v>0</v>
      </c>
      <c r="AJ140" s="27">
        <f t="shared" si="17"/>
        <v>0</v>
      </c>
      <c r="AK140" s="28">
        <f t="shared" si="17"/>
        <v>0</v>
      </c>
      <c r="AL140" s="26">
        <f t="shared" si="17"/>
        <v>0</v>
      </c>
      <c r="AM140" s="27">
        <f t="shared" si="17"/>
        <v>0</v>
      </c>
      <c r="AN140" s="27">
        <f t="shared" si="17"/>
        <v>0</v>
      </c>
      <c r="AO140" s="27">
        <f t="shared" si="17"/>
        <v>0</v>
      </c>
      <c r="AP140" s="28">
        <f t="shared" si="17"/>
        <v>0</v>
      </c>
      <c r="AQ140" s="26">
        <f t="shared" si="17"/>
        <v>0</v>
      </c>
      <c r="AR140" s="27">
        <f t="shared" si="17"/>
        <v>0</v>
      </c>
      <c r="AS140" s="27">
        <f t="shared" si="17"/>
        <v>0</v>
      </c>
      <c r="AT140" s="27">
        <f t="shared" si="17"/>
        <v>0</v>
      </c>
      <c r="AU140" s="28">
        <f t="shared" si="17"/>
        <v>0</v>
      </c>
      <c r="AV140" s="26">
        <f t="shared" si="17"/>
        <v>27656.505643122757</v>
      </c>
      <c r="AW140" s="27">
        <f t="shared" si="17"/>
        <v>3738.1540991370784</v>
      </c>
      <c r="AX140" s="27">
        <f t="shared" si="17"/>
        <v>1.7076917824985998</v>
      </c>
      <c r="AY140" s="27">
        <f t="shared" si="17"/>
        <v>0.0350876736333</v>
      </c>
      <c r="AZ140" s="28">
        <f t="shared" si="17"/>
        <v>16513.79573498884</v>
      </c>
      <c r="BA140" s="26">
        <f t="shared" si="17"/>
        <v>0</v>
      </c>
      <c r="BB140" s="27">
        <f t="shared" si="17"/>
        <v>0</v>
      </c>
      <c r="BC140" s="27">
        <f t="shared" si="17"/>
        <v>0</v>
      </c>
      <c r="BD140" s="27">
        <f t="shared" si="17"/>
        <v>0</v>
      </c>
      <c r="BE140" s="28">
        <f t="shared" si="17"/>
        <v>0</v>
      </c>
      <c r="BF140" s="26">
        <f t="shared" si="17"/>
        <v>17852.756965310688</v>
      </c>
      <c r="BG140" s="27">
        <f t="shared" si="17"/>
        <v>1219.8515204187413</v>
      </c>
      <c r="BH140" s="27">
        <f t="shared" si="17"/>
        <v>11.3903756496661</v>
      </c>
      <c r="BI140" s="27">
        <f t="shared" si="17"/>
        <v>0</v>
      </c>
      <c r="BJ140" s="28">
        <f t="shared" si="17"/>
        <v>4473.0933390477</v>
      </c>
      <c r="BK140" s="29">
        <f t="shared" si="17"/>
        <v>88604.57424767944</v>
      </c>
    </row>
    <row r="141" spans="1:63" s="30" customFormat="1" ht="15">
      <c r="A141" s="20"/>
      <c r="B141" s="8" t="s">
        <v>23</v>
      </c>
      <c r="C141" s="26">
        <f aca="true" t="shared" si="18" ref="C141:AH141">C140+C110</f>
        <v>0</v>
      </c>
      <c r="D141" s="27">
        <f t="shared" si="18"/>
        <v>47.79022955989939</v>
      </c>
      <c r="E141" s="27">
        <f t="shared" si="18"/>
        <v>0</v>
      </c>
      <c r="F141" s="27">
        <f t="shared" si="18"/>
        <v>0</v>
      </c>
      <c r="G141" s="28">
        <f t="shared" si="18"/>
        <v>0</v>
      </c>
      <c r="H141" s="26">
        <f t="shared" si="18"/>
        <v>4097.035465471205</v>
      </c>
      <c r="I141" s="27">
        <f t="shared" si="18"/>
        <v>5838.849066182895</v>
      </c>
      <c r="J141" s="27">
        <f t="shared" si="18"/>
        <v>2.4115763661665</v>
      </c>
      <c r="K141" s="27">
        <f t="shared" si="18"/>
        <v>394.45172023896663</v>
      </c>
      <c r="L141" s="28">
        <f t="shared" si="18"/>
        <v>3782.1166347497638</v>
      </c>
      <c r="M141" s="26">
        <f t="shared" si="18"/>
        <v>0</v>
      </c>
      <c r="N141" s="27">
        <f t="shared" si="18"/>
        <v>0</v>
      </c>
      <c r="O141" s="27">
        <f t="shared" si="18"/>
        <v>0</v>
      </c>
      <c r="P141" s="27">
        <f t="shared" si="18"/>
        <v>0</v>
      </c>
      <c r="Q141" s="28">
        <f t="shared" si="18"/>
        <v>0</v>
      </c>
      <c r="R141" s="26">
        <f t="shared" si="18"/>
        <v>2457.578541064369</v>
      </c>
      <c r="S141" s="27">
        <f t="shared" si="18"/>
        <v>684.5392061468774</v>
      </c>
      <c r="T141" s="27">
        <f t="shared" si="18"/>
        <v>0.15945169006659998</v>
      </c>
      <c r="U141" s="27">
        <f t="shared" si="18"/>
        <v>0</v>
      </c>
      <c r="V141" s="28">
        <f t="shared" si="18"/>
        <v>755.0109141392427</v>
      </c>
      <c r="W141" s="26">
        <f t="shared" si="18"/>
        <v>0</v>
      </c>
      <c r="X141" s="27">
        <f t="shared" si="18"/>
        <v>0</v>
      </c>
      <c r="Y141" s="27">
        <f t="shared" si="18"/>
        <v>0</v>
      </c>
      <c r="Z141" s="27">
        <f t="shared" si="18"/>
        <v>0</v>
      </c>
      <c r="AA141" s="28">
        <f t="shared" si="18"/>
        <v>0</v>
      </c>
      <c r="AB141" s="26">
        <f t="shared" si="18"/>
        <v>0</v>
      </c>
      <c r="AC141" s="27">
        <f t="shared" si="18"/>
        <v>0</v>
      </c>
      <c r="AD141" s="27">
        <f t="shared" si="18"/>
        <v>0</v>
      </c>
      <c r="AE141" s="27">
        <f t="shared" si="18"/>
        <v>0</v>
      </c>
      <c r="AF141" s="28">
        <f t="shared" si="18"/>
        <v>0</v>
      </c>
      <c r="AG141" s="26">
        <f t="shared" si="18"/>
        <v>0</v>
      </c>
      <c r="AH141" s="27">
        <f t="shared" si="18"/>
        <v>0</v>
      </c>
      <c r="AI141" s="27">
        <f aca="true" t="shared" si="19" ref="AI141:BK141">AI140+AI110</f>
        <v>0</v>
      </c>
      <c r="AJ141" s="27">
        <f t="shared" si="19"/>
        <v>0</v>
      </c>
      <c r="AK141" s="28">
        <f t="shared" si="19"/>
        <v>0</v>
      </c>
      <c r="AL141" s="26">
        <f t="shared" si="19"/>
        <v>0</v>
      </c>
      <c r="AM141" s="27">
        <f t="shared" si="19"/>
        <v>0</v>
      </c>
      <c r="AN141" s="27">
        <f t="shared" si="19"/>
        <v>0</v>
      </c>
      <c r="AO141" s="27">
        <f t="shared" si="19"/>
        <v>0</v>
      </c>
      <c r="AP141" s="28">
        <f t="shared" si="19"/>
        <v>0</v>
      </c>
      <c r="AQ141" s="26">
        <f t="shared" si="19"/>
        <v>0</v>
      </c>
      <c r="AR141" s="27">
        <f t="shared" si="19"/>
        <v>0</v>
      </c>
      <c r="AS141" s="27">
        <f t="shared" si="19"/>
        <v>0</v>
      </c>
      <c r="AT141" s="27">
        <f t="shared" si="19"/>
        <v>0</v>
      </c>
      <c r="AU141" s="28">
        <f t="shared" si="19"/>
        <v>0</v>
      </c>
      <c r="AV141" s="26">
        <f t="shared" si="19"/>
        <v>32574.19419098999</v>
      </c>
      <c r="AW141" s="27">
        <f t="shared" si="19"/>
        <v>4048.791234295296</v>
      </c>
      <c r="AX141" s="27">
        <f t="shared" si="19"/>
        <v>1.7076917824985998</v>
      </c>
      <c r="AY141" s="27">
        <f t="shared" si="19"/>
        <v>0.0350876736333</v>
      </c>
      <c r="AZ141" s="28">
        <f t="shared" si="19"/>
        <v>17161.904146596145</v>
      </c>
      <c r="BA141" s="26">
        <f t="shared" si="19"/>
        <v>0</v>
      </c>
      <c r="BB141" s="27">
        <f t="shared" si="19"/>
        <v>0</v>
      </c>
      <c r="BC141" s="27">
        <f t="shared" si="19"/>
        <v>0</v>
      </c>
      <c r="BD141" s="27">
        <f t="shared" si="19"/>
        <v>0</v>
      </c>
      <c r="BE141" s="28">
        <f t="shared" si="19"/>
        <v>0</v>
      </c>
      <c r="BF141" s="26">
        <f t="shared" si="19"/>
        <v>22258.42309943317</v>
      </c>
      <c r="BG141" s="27">
        <f t="shared" si="19"/>
        <v>1415.642468967688</v>
      </c>
      <c r="BH141" s="27">
        <f t="shared" si="19"/>
        <v>11.3903756496661</v>
      </c>
      <c r="BI141" s="27">
        <f t="shared" si="19"/>
        <v>0</v>
      </c>
      <c r="BJ141" s="28">
        <f t="shared" si="19"/>
        <v>4769.759299810569</v>
      </c>
      <c r="BK141" s="28">
        <f t="shared" si="19"/>
        <v>100301.79040080815</v>
      </c>
    </row>
    <row r="142" spans="3:63" ht="15" customHeight="1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</row>
    <row r="143" spans="1:63" s="25" customFormat="1" ht="15">
      <c r="A143" s="20" t="s">
        <v>24</v>
      </c>
      <c r="B143" s="12" t="s">
        <v>25</v>
      </c>
      <c r="C143" s="21"/>
      <c r="D143" s="22"/>
      <c r="E143" s="22"/>
      <c r="F143" s="22"/>
      <c r="G143" s="23"/>
      <c r="H143" s="21"/>
      <c r="I143" s="22"/>
      <c r="J143" s="22"/>
      <c r="K143" s="22"/>
      <c r="L143" s="23"/>
      <c r="M143" s="21"/>
      <c r="N143" s="22"/>
      <c r="O143" s="22"/>
      <c r="P143" s="22"/>
      <c r="Q143" s="23"/>
      <c r="R143" s="21"/>
      <c r="S143" s="22"/>
      <c r="T143" s="22"/>
      <c r="U143" s="22"/>
      <c r="V143" s="23"/>
      <c r="W143" s="21"/>
      <c r="X143" s="22"/>
      <c r="Y143" s="22"/>
      <c r="Z143" s="22"/>
      <c r="AA143" s="23"/>
      <c r="AB143" s="21"/>
      <c r="AC143" s="22"/>
      <c r="AD143" s="22"/>
      <c r="AE143" s="22"/>
      <c r="AF143" s="23"/>
      <c r="AG143" s="21"/>
      <c r="AH143" s="22"/>
      <c r="AI143" s="22"/>
      <c r="AJ143" s="22"/>
      <c r="AK143" s="23"/>
      <c r="AL143" s="21"/>
      <c r="AM143" s="22"/>
      <c r="AN143" s="22"/>
      <c r="AO143" s="22"/>
      <c r="AP143" s="23"/>
      <c r="AQ143" s="21"/>
      <c r="AR143" s="22"/>
      <c r="AS143" s="22"/>
      <c r="AT143" s="22"/>
      <c r="AU143" s="23"/>
      <c r="AV143" s="21"/>
      <c r="AW143" s="22"/>
      <c r="AX143" s="22"/>
      <c r="AY143" s="22"/>
      <c r="AZ143" s="23"/>
      <c r="BA143" s="21"/>
      <c r="BB143" s="22"/>
      <c r="BC143" s="22"/>
      <c r="BD143" s="22"/>
      <c r="BE143" s="23"/>
      <c r="BF143" s="21"/>
      <c r="BG143" s="22"/>
      <c r="BH143" s="22"/>
      <c r="BI143" s="22"/>
      <c r="BJ143" s="23"/>
      <c r="BK143" s="24"/>
    </row>
    <row r="144" spans="1:63" s="25" customFormat="1" ht="15">
      <c r="A144" s="20" t="s">
        <v>7</v>
      </c>
      <c r="B144" s="8" t="s">
        <v>26</v>
      </c>
      <c r="C144" s="21"/>
      <c r="D144" s="22"/>
      <c r="E144" s="22"/>
      <c r="F144" s="22"/>
      <c r="G144" s="23"/>
      <c r="H144" s="21"/>
      <c r="I144" s="22"/>
      <c r="J144" s="22"/>
      <c r="K144" s="22"/>
      <c r="L144" s="23"/>
      <c r="M144" s="21"/>
      <c r="N144" s="22"/>
      <c r="O144" s="22"/>
      <c r="P144" s="22"/>
      <c r="Q144" s="23"/>
      <c r="R144" s="21"/>
      <c r="S144" s="22"/>
      <c r="T144" s="22"/>
      <c r="U144" s="22"/>
      <c r="V144" s="23"/>
      <c r="W144" s="21"/>
      <c r="X144" s="22"/>
      <c r="Y144" s="22"/>
      <c r="Z144" s="22"/>
      <c r="AA144" s="23"/>
      <c r="AB144" s="21"/>
      <c r="AC144" s="22"/>
      <c r="AD144" s="22"/>
      <c r="AE144" s="22"/>
      <c r="AF144" s="23"/>
      <c r="AG144" s="21"/>
      <c r="AH144" s="22"/>
      <c r="AI144" s="22"/>
      <c r="AJ144" s="22"/>
      <c r="AK144" s="23"/>
      <c r="AL144" s="21"/>
      <c r="AM144" s="22"/>
      <c r="AN144" s="22"/>
      <c r="AO144" s="22"/>
      <c r="AP144" s="23"/>
      <c r="AQ144" s="21"/>
      <c r="AR144" s="22"/>
      <c r="AS144" s="22"/>
      <c r="AT144" s="22"/>
      <c r="AU144" s="23"/>
      <c r="AV144" s="21"/>
      <c r="AW144" s="22"/>
      <c r="AX144" s="22"/>
      <c r="AY144" s="22"/>
      <c r="AZ144" s="23"/>
      <c r="BA144" s="21"/>
      <c r="BB144" s="22"/>
      <c r="BC144" s="22"/>
      <c r="BD144" s="22"/>
      <c r="BE144" s="23"/>
      <c r="BF144" s="21"/>
      <c r="BG144" s="22"/>
      <c r="BH144" s="22"/>
      <c r="BI144" s="22"/>
      <c r="BJ144" s="23"/>
      <c r="BK144" s="24"/>
    </row>
    <row r="145" spans="1:63" s="25" customFormat="1" ht="15">
      <c r="A145" s="20"/>
      <c r="B145" s="13" t="s">
        <v>193</v>
      </c>
      <c r="C145" s="21">
        <v>0</v>
      </c>
      <c r="D145" s="22">
        <v>0.022941379999999997</v>
      </c>
      <c r="E145" s="22">
        <v>0</v>
      </c>
      <c r="F145" s="22">
        <v>0</v>
      </c>
      <c r="G145" s="23">
        <v>0</v>
      </c>
      <c r="H145" s="21">
        <v>0.07823670513289999</v>
      </c>
      <c r="I145" s="22">
        <v>0.0953821052333</v>
      </c>
      <c r="J145" s="22">
        <v>0.001961511</v>
      </c>
      <c r="K145" s="22">
        <v>0</v>
      </c>
      <c r="L145" s="23">
        <v>0.15778593943329997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0.0450089119996</v>
      </c>
      <c r="S145" s="22">
        <v>0.10853520199999996</v>
      </c>
      <c r="T145" s="22">
        <v>0</v>
      </c>
      <c r="U145" s="22">
        <v>0</v>
      </c>
      <c r="V145" s="23">
        <v>0.05215151899999999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1.4914973786623993</v>
      </c>
      <c r="AW145" s="22">
        <v>0.5719831269415232</v>
      </c>
      <c r="AX145" s="22">
        <v>0.000124954</v>
      </c>
      <c r="AY145" s="22">
        <v>0</v>
      </c>
      <c r="AZ145" s="23">
        <v>4.006941177132101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1.0391385958624</v>
      </c>
      <c r="BG145" s="22">
        <v>0.23655620040000006</v>
      </c>
      <c r="BH145" s="22">
        <v>0.004887836</v>
      </c>
      <c r="BI145" s="22">
        <v>0</v>
      </c>
      <c r="BJ145" s="23">
        <v>1.4141159862655999</v>
      </c>
      <c r="BK145" s="24">
        <f>SUM(C145:BJ145)</f>
        <v>9.327248529063123</v>
      </c>
    </row>
    <row r="146" spans="1:63" s="25" customFormat="1" ht="15">
      <c r="A146" s="20"/>
      <c r="B146" s="13" t="s">
        <v>194</v>
      </c>
      <c r="C146" s="21">
        <v>0</v>
      </c>
      <c r="D146" s="22">
        <v>0.8313860997</v>
      </c>
      <c r="E146" s="22">
        <v>0</v>
      </c>
      <c r="F146" s="22">
        <v>0</v>
      </c>
      <c r="G146" s="23">
        <v>0</v>
      </c>
      <c r="H146" s="21">
        <v>52.6281373013187</v>
      </c>
      <c r="I146" s="22">
        <v>29.827212434431893</v>
      </c>
      <c r="J146" s="22">
        <v>0</v>
      </c>
      <c r="K146" s="22">
        <v>0</v>
      </c>
      <c r="L146" s="23">
        <v>69.46304390319563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30.3868243064874</v>
      </c>
      <c r="S146" s="22">
        <v>75.0426861433992</v>
      </c>
      <c r="T146" s="22">
        <v>0</v>
      </c>
      <c r="U146" s="22">
        <v>0</v>
      </c>
      <c r="V146" s="23">
        <v>22.926104311763197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883.1537112365295</v>
      </c>
      <c r="AW146" s="22">
        <v>184.60319425519467</v>
      </c>
      <c r="AX146" s="22">
        <v>0.0244734247666</v>
      </c>
      <c r="AY146" s="22">
        <v>0</v>
      </c>
      <c r="AZ146" s="23">
        <v>1364.7725633628734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646.2991718279908</v>
      </c>
      <c r="BG146" s="22">
        <v>83.91864812924558</v>
      </c>
      <c r="BH146" s="22">
        <v>0</v>
      </c>
      <c r="BI146" s="22">
        <v>0</v>
      </c>
      <c r="BJ146" s="23">
        <v>543.1047883306959</v>
      </c>
      <c r="BK146" s="24">
        <f>SUM(C146:BJ146)</f>
        <v>3986.9819450675927</v>
      </c>
    </row>
    <row r="147" spans="1:63" s="30" customFormat="1" ht="15">
      <c r="A147" s="20"/>
      <c r="B147" s="8" t="s">
        <v>27</v>
      </c>
      <c r="C147" s="26">
        <f>SUM(C145:C146)</f>
        <v>0</v>
      </c>
      <c r="D147" s="26">
        <f aca="true" t="shared" si="20" ref="D147:BK147">SUM(D145:D146)</f>
        <v>0.8543274797</v>
      </c>
      <c r="E147" s="26">
        <f t="shared" si="20"/>
        <v>0</v>
      </c>
      <c r="F147" s="26">
        <f t="shared" si="20"/>
        <v>0</v>
      </c>
      <c r="G147" s="26">
        <f t="shared" si="20"/>
        <v>0</v>
      </c>
      <c r="H147" s="26">
        <f t="shared" si="20"/>
        <v>52.706374006451604</v>
      </c>
      <c r="I147" s="26">
        <f t="shared" si="20"/>
        <v>29.92259453966519</v>
      </c>
      <c r="J147" s="26">
        <f t="shared" si="20"/>
        <v>0.001961511</v>
      </c>
      <c r="K147" s="26">
        <f t="shared" si="20"/>
        <v>0</v>
      </c>
      <c r="L147" s="26">
        <f t="shared" si="20"/>
        <v>69.62082984262892</v>
      </c>
      <c r="M147" s="26">
        <f t="shared" si="20"/>
        <v>0</v>
      </c>
      <c r="N147" s="26">
        <f t="shared" si="20"/>
        <v>0</v>
      </c>
      <c r="O147" s="26">
        <f t="shared" si="20"/>
        <v>0</v>
      </c>
      <c r="P147" s="26">
        <f t="shared" si="20"/>
        <v>0</v>
      </c>
      <c r="Q147" s="26">
        <f t="shared" si="20"/>
        <v>0</v>
      </c>
      <c r="R147" s="26">
        <f t="shared" si="20"/>
        <v>30.431833218487</v>
      </c>
      <c r="S147" s="26">
        <f t="shared" si="20"/>
        <v>75.1512213453992</v>
      </c>
      <c r="T147" s="26">
        <f t="shared" si="20"/>
        <v>0</v>
      </c>
      <c r="U147" s="26">
        <f t="shared" si="20"/>
        <v>0</v>
      </c>
      <c r="V147" s="26">
        <f t="shared" si="20"/>
        <v>22.978255830763196</v>
      </c>
      <c r="W147" s="26">
        <f t="shared" si="20"/>
        <v>0</v>
      </c>
      <c r="X147" s="26">
        <f t="shared" si="20"/>
        <v>0</v>
      </c>
      <c r="Y147" s="26">
        <f t="shared" si="20"/>
        <v>0</v>
      </c>
      <c r="Z147" s="26">
        <f t="shared" si="20"/>
        <v>0</v>
      </c>
      <c r="AA147" s="26">
        <f t="shared" si="20"/>
        <v>0</v>
      </c>
      <c r="AB147" s="26">
        <f t="shared" si="20"/>
        <v>0</v>
      </c>
      <c r="AC147" s="26">
        <f t="shared" si="20"/>
        <v>0</v>
      </c>
      <c r="AD147" s="26">
        <f t="shared" si="20"/>
        <v>0</v>
      </c>
      <c r="AE147" s="26">
        <f t="shared" si="20"/>
        <v>0</v>
      </c>
      <c r="AF147" s="26">
        <f t="shared" si="20"/>
        <v>0</v>
      </c>
      <c r="AG147" s="26">
        <f t="shared" si="20"/>
        <v>0</v>
      </c>
      <c r="AH147" s="26">
        <f t="shared" si="20"/>
        <v>0</v>
      </c>
      <c r="AI147" s="26">
        <f t="shared" si="20"/>
        <v>0</v>
      </c>
      <c r="AJ147" s="26">
        <f t="shared" si="20"/>
        <v>0</v>
      </c>
      <c r="AK147" s="26">
        <f t="shared" si="20"/>
        <v>0</v>
      </c>
      <c r="AL147" s="26">
        <f t="shared" si="20"/>
        <v>0</v>
      </c>
      <c r="AM147" s="26">
        <f t="shared" si="20"/>
        <v>0</v>
      </c>
      <c r="AN147" s="26">
        <f t="shared" si="20"/>
        <v>0</v>
      </c>
      <c r="AO147" s="26">
        <f t="shared" si="20"/>
        <v>0</v>
      </c>
      <c r="AP147" s="26">
        <f t="shared" si="20"/>
        <v>0</v>
      </c>
      <c r="AQ147" s="26">
        <f t="shared" si="20"/>
        <v>0</v>
      </c>
      <c r="AR147" s="26">
        <f t="shared" si="20"/>
        <v>0</v>
      </c>
      <c r="AS147" s="26">
        <f t="shared" si="20"/>
        <v>0</v>
      </c>
      <c r="AT147" s="26">
        <f t="shared" si="20"/>
        <v>0</v>
      </c>
      <c r="AU147" s="26">
        <f t="shared" si="20"/>
        <v>0</v>
      </c>
      <c r="AV147" s="26">
        <f t="shared" si="20"/>
        <v>884.6452086151919</v>
      </c>
      <c r="AW147" s="26">
        <f t="shared" si="20"/>
        <v>185.17517738213618</v>
      </c>
      <c r="AX147" s="26">
        <f t="shared" si="20"/>
        <v>0.0245983787666</v>
      </c>
      <c r="AY147" s="26">
        <f t="shared" si="20"/>
        <v>0</v>
      </c>
      <c r="AZ147" s="26">
        <f t="shared" si="20"/>
        <v>1368.7795045400055</v>
      </c>
      <c r="BA147" s="26">
        <f t="shared" si="20"/>
        <v>0</v>
      </c>
      <c r="BB147" s="26">
        <f t="shared" si="20"/>
        <v>0</v>
      </c>
      <c r="BC147" s="26">
        <f t="shared" si="20"/>
        <v>0</v>
      </c>
      <c r="BD147" s="26">
        <f t="shared" si="20"/>
        <v>0</v>
      </c>
      <c r="BE147" s="26">
        <f t="shared" si="20"/>
        <v>0</v>
      </c>
      <c r="BF147" s="26">
        <f t="shared" si="20"/>
        <v>647.3383104238532</v>
      </c>
      <c r="BG147" s="26">
        <f t="shared" si="20"/>
        <v>84.15520432964558</v>
      </c>
      <c r="BH147" s="26">
        <f t="shared" si="20"/>
        <v>0.004887836</v>
      </c>
      <c r="BI147" s="26">
        <f t="shared" si="20"/>
        <v>0</v>
      </c>
      <c r="BJ147" s="26">
        <f t="shared" si="20"/>
        <v>544.5189043169615</v>
      </c>
      <c r="BK147" s="26">
        <f t="shared" si="20"/>
        <v>3996.309193596656</v>
      </c>
    </row>
    <row r="148" spans="3:63" ht="15" customHeight="1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</row>
    <row r="149" spans="1:63" s="25" customFormat="1" ht="15">
      <c r="A149" s="20" t="s">
        <v>38</v>
      </c>
      <c r="B149" s="10" t="s">
        <v>39</v>
      </c>
      <c r="C149" s="3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4"/>
    </row>
    <row r="150" spans="1:63" s="25" customFormat="1" ht="15">
      <c r="A150" s="20" t="s">
        <v>7</v>
      </c>
      <c r="B150" s="14" t="s">
        <v>40</v>
      </c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4"/>
    </row>
    <row r="151" spans="1:63" s="25" customFormat="1" ht="15">
      <c r="A151" s="20"/>
      <c r="B151" s="7" t="s">
        <v>195</v>
      </c>
      <c r="C151" s="21">
        <v>0</v>
      </c>
      <c r="D151" s="22">
        <v>0.9030772037437462</v>
      </c>
      <c r="E151" s="22">
        <v>0</v>
      </c>
      <c r="F151" s="22">
        <v>0</v>
      </c>
      <c r="G151" s="23">
        <v>0</v>
      </c>
      <c r="H151" s="21">
        <v>526.6885042781405</v>
      </c>
      <c r="I151" s="22">
        <v>2214.3284999999996</v>
      </c>
      <c r="J151" s="22">
        <v>8.7013</v>
      </c>
      <c r="K151" s="22">
        <v>0</v>
      </c>
      <c r="L151" s="23">
        <v>2405.4804000000004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263.91979999999995</v>
      </c>
      <c r="S151" s="22">
        <v>83.8</v>
      </c>
      <c r="T151" s="22">
        <v>0.0053</v>
      </c>
      <c r="U151" s="22">
        <v>0</v>
      </c>
      <c r="V151" s="23">
        <v>508.40840000000003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f>SUM(C151:BJ151)</f>
        <v>6012.235281481884</v>
      </c>
    </row>
    <row r="152" spans="1:63" s="30" customFormat="1" ht="15">
      <c r="A152" s="20"/>
      <c r="B152" s="8" t="s">
        <v>9</v>
      </c>
      <c r="C152" s="26">
        <f>SUM(C151)</f>
        <v>0</v>
      </c>
      <c r="D152" s="26">
        <f aca="true" t="shared" si="21" ref="D152:BJ152">SUM(D151)</f>
        <v>0.9030772037437462</v>
      </c>
      <c r="E152" s="26">
        <f t="shared" si="21"/>
        <v>0</v>
      </c>
      <c r="F152" s="26">
        <f t="shared" si="21"/>
        <v>0</v>
      </c>
      <c r="G152" s="26">
        <f t="shared" si="21"/>
        <v>0</v>
      </c>
      <c r="H152" s="26">
        <f t="shared" si="21"/>
        <v>526.6885042781405</v>
      </c>
      <c r="I152" s="26">
        <f t="shared" si="21"/>
        <v>2214.3284999999996</v>
      </c>
      <c r="J152" s="26">
        <f t="shared" si="21"/>
        <v>8.7013</v>
      </c>
      <c r="K152" s="26">
        <f t="shared" si="21"/>
        <v>0</v>
      </c>
      <c r="L152" s="26">
        <f t="shared" si="21"/>
        <v>2405.4804000000004</v>
      </c>
      <c r="M152" s="26">
        <f t="shared" si="21"/>
        <v>0</v>
      </c>
      <c r="N152" s="26">
        <f t="shared" si="21"/>
        <v>0</v>
      </c>
      <c r="O152" s="26">
        <f t="shared" si="21"/>
        <v>0</v>
      </c>
      <c r="P152" s="26">
        <f t="shared" si="21"/>
        <v>0</v>
      </c>
      <c r="Q152" s="26">
        <f t="shared" si="21"/>
        <v>0</v>
      </c>
      <c r="R152" s="26">
        <f t="shared" si="21"/>
        <v>263.91979999999995</v>
      </c>
      <c r="S152" s="26">
        <f t="shared" si="21"/>
        <v>83.8</v>
      </c>
      <c r="T152" s="26">
        <f t="shared" si="21"/>
        <v>0.0053</v>
      </c>
      <c r="U152" s="26">
        <f t="shared" si="21"/>
        <v>0</v>
      </c>
      <c r="V152" s="26">
        <f t="shared" si="21"/>
        <v>508.40840000000003</v>
      </c>
      <c r="W152" s="26">
        <f t="shared" si="21"/>
        <v>0</v>
      </c>
      <c r="X152" s="26">
        <f t="shared" si="21"/>
        <v>0</v>
      </c>
      <c r="Y152" s="26">
        <f t="shared" si="21"/>
        <v>0</v>
      </c>
      <c r="Z152" s="26">
        <f t="shared" si="21"/>
        <v>0</v>
      </c>
      <c r="AA152" s="26">
        <f t="shared" si="21"/>
        <v>0</v>
      </c>
      <c r="AB152" s="26">
        <f t="shared" si="21"/>
        <v>0</v>
      </c>
      <c r="AC152" s="26">
        <f t="shared" si="21"/>
        <v>0</v>
      </c>
      <c r="AD152" s="26">
        <f t="shared" si="21"/>
        <v>0</v>
      </c>
      <c r="AE152" s="26">
        <f t="shared" si="21"/>
        <v>0</v>
      </c>
      <c r="AF152" s="26">
        <f t="shared" si="21"/>
        <v>0</v>
      </c>
      <c r="AG152" s="26">
        <f t="shared" si="21"/>
        <v>0</v>
      </c>
      <c r="AH152" s="26">
        <f t="shared" si="21"/>
        <v>0</v>
      </c>
      <c r="AI152" s="26">
        <f t="shared" si="21"/>
        <v>0</v>
      </c>
      <c r="AJ152" s="26">
        <f t="shared" si="21"/>
        <v>0</v>
      </c>
      <c r="AK152" s="26">
        <f t="shared" si="21"/>
        <v>0</v>
      </c>
      <c r="AL152" s="26">
        <f t="shared" si="21"/>
        <v>0</v>
      </c>
      <c r="AM152" s="26">
        <f t="shared" si="21"/>
        <v>0</v>
      </c>
      <c r="AN152" s="26">
        <f t="shared" si="21"/>
        <v>0</v>
      </c>
      <c r="AO152" s="26">
        <f t="shared" si="21"/>
        <v>0</v>
      </c>
      <c r="AP152" s="26">
        <f t="shared" si="21"/>
        <v>0</v>
      </c>
      <c r="AQ152" s="26">
        <f t="shared" si="21"/>
        <v>0</v>
      </c>
      <c r="AR152" s="26">
        <f t="shared" si="21"/>
        <v>0</v>
      </c>
      <c r="AS152" s="26">
        <f t="shared" si="21"/>
        <v>0</v>
      </c>
      <c r="AT152" s="26">
        <f t="shared" si="21"/>
        <v>0</v>
      </c>
      <c r="AU152" s="26">
        <f t="shared" si="21"/>
        <v>0</v>
      </c>
      <c r="AV152" s="26">
        <f t="shared" si="21"/>
        <v>0</v>
      </c>
      <c r="AW152" s="26">
        <f t="shared" si="21"/>
        <v>0</v>
      </c>
      <c r="AX152" s="26">
        <f t="shared" si="21"/>
        <v>0</v>
      </c>
      <c r="AY152" s="26">
        <f t="shared" si="21"/>
        <v>0</v>
      </c>
      <c r="AZ152" s="26">
        <f t="shared" si="21"/>
        <v>0</v>
      </c>
      <c r="BA152" s="26">
        <f t="shared" si="21"/>
        <v>0</v>
      </c>
      <c r="BB152" s="26">
        <f t="shared" si="21"/>
        <v>0</v>
      </c>
      <c r="BC152" s="26">
        <f t="shared" si="21"/>
        <v>0</v>
      </c>
      <c r="BD152" s="26">
        <f t="shared" si="21"/>
        <v>0</v>
      </c>
      <c r="BE152" s="26">
        <f t="shared" si="21"/>
        <v>0</v>
      </c>
      <c r="BF152" s="26">
        <f t="shared" si="21"/>
        <v>0</v>
      </c>
      <c r="BG152" s="26">
        <f t="shared" si="21"/>
        <v>0</v>
      </c>
      <c r="BH152" s="26">
        <f t="shared" si="21"/>
        <v>0</v>
      </c>
      <c r="BI152" s="26">
        <f t="shared" si="21"/>
        <v>0</v>
      </c>
      <c r="BJ152" s="26">
        <f t="shared" si="21"/>
        <v>0</v>
      </c>
      <c r="BK152" s="29">
        <f>SUM(BK151)</f>
        <v>6012.235281481884</v>
      </c>
    </row>
    <row r="153" spans="1:63" s="25" customFormat="1" ht="15">
      <c r="A153" s="20" t="s">
        <v>10</v>
      </c>
      <c r="B153" s="5" t="s">
        <v>41</v>
      </c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4"/>
    </row>
    <row r="154" spans="1:63" s="25" customFormat="1" ht="15">
      <c r="A154" s="20"/>
      <c r="B154" s="7" t="s">
        <v>216</v>
      </c>
      <c r="C154" s="21">
        <v>0</v>
      </c>
      <c r="D154" s="22">
        <v>4.691913098522448</v>
      </c>
      <c r="E154" s="22">
        <v>0</v>
      </c>
      <c r="F154" s="22">
        <v>0</v>
      </c>
      <c r="G154" s="23">
        <v>0</v>
      </c>
      <c r="H154" s="21">
        <v>0.5962850983775425</v>
      </c>
      <c r="I154" s="22">
        <v>33.52140000000001</v>
      </c>
      <c r="J154" s="22">
        <v>0</v>
      </c>
      <c r="K154" s="22">
        <v>0</v>
      </c>
      <c r="L154" s="23">
        <v>0.8407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0.2015</v>
      </c>
      <c r="S154" s="22">
        <v>24.4541</v>
      </c>
      <c r="T154" s="22">
        <v>0</v>
      </c>
      <c r="U154" s="22">
        <v>0</v>
      </c>
      <c r="V154" s="23">
        <v>0.1597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</v>
      </c>
      <c r="AW154" s="22">
        <v>0</v>
      </c>
      <c r="AX154" s="22">
        <v>0</v>
      </c>
      <c r="AY154" s="22">
        <v>0</v>
      </c>
      <c r="AZ154" s="23">
        <v>0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</v>
      </c>
      <c r="BG154" s="22">
        <v>0</v>
      </c>
      <c r="BH154" s="22">
        <v>0</v>
      </c>
      <c r="BI154" s="22">
        <v>0</v>
      </c>
      <c r="BJ154" s="23">
        <v>0</v>
      </c>
      <c r="BK154" s="24">
        <f aca="true" t="shared" si="22" ref="BK154:BK174">SUM(C154:BJ154)</f>
        <v>64.4655981969</v>
      </c>
    </row>
    <row r="155" spans="1:63" s="25" customFormat="1" ht="15">
      <c r="A155" s="20"/>
      <c r="B155" s="7" t="s">
        <v>217</v>
      </c>
      <c r="C155" s="21">
        <v>0</v>
      </c>
      <c r="D155" s="22">
        <v>11.733863318122802</v>
      </c>
      <c r="E155" s="22">
        <v>0</v>
      </c>
      <c r="F155" s="22">
        <v>0</v>
      </c>
      <c r="G155" s="23">
        <v>0</v>
      </c>
      <c r="H155" s="21">
        <v>2.2823155548261993</v>
      </c>
      <c r="I155" s="22">
        <v>171.34210000000036</v>
      </c>
      <c r="J155" s="22">
        <v>0</v>
      </c>
      <c r="K155" s="22">
        <v>0</v>
      </c>
      <c r="L155" s="23">
        <v>1.0983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1.492</v>
      </c>
      <c r="S155" s="22">
        <v>0.0237</v>
      </c>
      <c r="T155" s="22">
        <v>0</v>
      </c>
      <c r="U155" s="22">
        <v>0</v>
      </c>
      <c r="V155" s="23">
        <v>0.22349999999999995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0</v>
      </c>
      <c r="AW155" s="22">
        <v>0</v>
      </c>
      <c r="AX155" s="22">
        <v>0</v>
      </c>
      <c r="AY155" s="22">
        <v>0</v>
      </c>
      <c r="AZ155" s="23">
        <v>0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0</v>
      </c>
      <c r="BG155" s="22">
        <v>0</v>
      </c>
      <c r="BH155" s="22">
        <v>0</v>
      </c>
      <c r="BI155" s="22">
        <v>0</v>
      </c>
      <c r="BJ155" s="23">
        <v>0</v>
      </c>
      <c r="BK155" s="24">
        <f>SUM(C155:BJ155)</f>
        <v>188.19577887294935</v>
      </c>
    </row>
    <row r="156" spans="1:63" s="25" customFormat="1" ht="15">
      <c r="A156" s="20"/>
      <c r="B156" s="7" t="s">
        <v>218</v>
      </c>
      <c r="C156" s="21">
        <v>0</v>
      </c>
      <c r="D156" s="22">
        <v>2.6276091810996656</v>
      </c>
      <c r="E156" s="22">
        <v>0</v>
      </c>
      <c r="F156" s="22">
        <v>0</v>
      </c>
      <c r="G156" s="23">
        <v>0</v>
      </c>
      <c r="H156" s="21">
        <v>1.7956218494453327</v>
      </c>
      <c r="I156" s="22">
        <v>11.6073</v>
      </c>
      <c r="J156" s="22">
        <v>0</v>
      </c>
      <c r="K156" s="22">
        <v>0</v>
      </c>
      <c r="L156" s="23">
        <v>4.367500000000001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0.7515000000000002</v>
      </c>
      <c r="S156" s="22">
        <v>0.0887</v>
      </c>
      <c r="T156" s="22">
        <v>0</v>
      </c>
      <c r="U156" s="22">
        <v>0</v>
      </c>
      <c r="V156" s="23">
        <v>0.6111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</v>
      </c>
      <c r="AW156" s="22">
        <v>0</v>
      </c>
      <c r="AX156" s="22">
        <v>0</v>
      </c>
      <c r="AY156" s="22">
        <v>0</v>
      </c>
      <c r="AZ156" s="23">
        <v>0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</v>
      </c>
      <c r="BG156" s="22">
        <v>0</v>
      </c>
      <c r="BH156" s="22">
        <v>0</v>
      </c>
      <c r="BI156" s="22">
        <v>0</v>
      </c>
      <c r="BJ156" s="23">
        <v>0</v>
      </c>
      <c r="BK156" s="24">
        <f t="shared" si="22"/>
        <v>21.849331030545</v>
      </c>
    </row>
    <row r="157" spans="1:63" s="25" customFormat="1" ht="15">
      <c r="A157" s="20"/>
      <c r="B157" s="7" t="s">
        <v>231</v>
      </c>
      <c r="C157" s="21">
        <v>0</v>
      </c>
      <c r="D157" s="22">
        <v>0.4675855199023335</v>
      </c>
      <c r="E157" s="22">
        <v>0</v>
      </c>
      <c r="F157" s="22">
        <v>0</v>
      </c>
      <c r="G157" s="23">
        <v>0</v>
      </c>
      <c r="H157" s="21">
        <v>0.6262844497129973</v>
      </c>
      <c r="I157" s="22">
        <v>0.2115</v>
      </c>
      <c r="J157" s="22">
        <v>0.0044</v>
      </c>
      <c r="K157" s="22">
        <v>0</v>
      </c>
      <c r="L157" s="23">
        <v>0.9003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0.27590000000000003</v>
      </c>
      <c r="S157" s="22">
        <v>0.0027</v>
      </c>
      <c r="T157" s="22">
        <v>0</v>
      </c>
      <c r="U157" s="22">
        <v>0</v>
      </c>
      <c r="V157" s="23">
        <v>0.1525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f t="shared" si="22"/>
        <v>2.641169969615331</v>
      </c>
    </row>
    <row r="158" spans="1:63" s="25" customFormat="1" ht="15">
      <c r="A158" s="20"/>
      <c r="B158" s="7" t="s">
        <v>203</v>
      </c>
      <c r="C158" s="21">
        <v>0</v>
      </c>
      <c r="D158" s="22">
        <v>4.024352318844874</v>
      </c>
      <c r="E158" s="22">
        <v>0</v>
      </c>
      <c r="F158" s="22">
        <v>0</v>
      </c>
      <c r="G158" s="23">
        <v>0</v>
      </c>
      <c r="H158" s="21">
        <v>3.316060704665127</v>
      </c>
      <c r="I158" s="22">
        <v>12.155799999999997</v>
      </c>
      <c r="J158" s="22">
        <v>0</v>
      </c>
      <c r="K158" s="22">
        <v>0</v>
      </c>
      <c r="L158" s="23">
        <v>11.905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1.371</v>
      </c>
      <c r="S158" s="22">
        <v>0.0014</v>
      </c>
      <c r="T158" s="22">
        <v>0</v>
      </c>
      <c r="U158" s="22">
        <v>0</v>
      </c>
      <c r="V158" s="23">
        <v>2.0161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0</v>
      </c>
      <c r="AW158" s="22">
        <v>0</v>
      </c>
      <c r="AX158" s="22">
        <v>0</v>
      </c>
      <c r="AY158" s="22">
        <v>0</v>
      </c>
      <c r="AZ158" s="23">
        <v>0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0</v>
      </c>
      <c r="BG158" s="22">
        <v>0</v>
      </c>
      <c r="BH158" s="22">
        <v>0</v>
      </c>
      <c r="BI158" s="22">
        <v>0</v>
      </c>
      <c r="BJ158" s="23">
        <v>0</v>
      </c>
      <c r="BK158" s="24">
        <f>SUM(C158:BJ158)</f>
        <v>34.78971302351</v>
      </c>
    </row>
    <row r="159" spans="1:63" s="25" customFormat="1" ht="15">
      <c r="A159" s="20"/>
      <c r="B159" s="7" t="s">
        <v>219</v>
      </c>
      <c r="C159" s="21">
        <v>0</v>
      </c>
      <c r="D159" s="22">
        <v>0.7348515252688654</v>
      </c>
      <c r="E159" s="22">
        <v>0</v>
      </c>
      <c r="F159" s="22">
        <v>0</v>
      </c>
      <c r="G159" s="23">
        <v>0</v>
      </c>
      <c r="H159" s="21">
        <v>3.848283957663133</v>
      </c>
      <c r="I159" s="22">
        <v>1.3742</v>
      </c>
      <c r="J159" s="22">
        <v>0</v>
      </c>
      <c r="K159" s="22">
        <v>0</v>
      </c>
      <c r="L159" s="23">
        <v>5.4409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1.3739999999999999</v>
      </c>
      <c r="S159" s="22">
        <v>0</v>
      </c>
      <c r="T159" s="22">
        <v>0</v>
      </c>
      <c r="U159" s="22">
        <v>0</v>
      </c>
      <c r="V159" s="23">
        <v>1.4214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0</v>
      </c>
      <c r="AW159" s="22">
        <v>0</v>
      </c>
      <c r="AX159" s="22">
        <v>0</v>
      </c>
      <c r="AY159" s="22">
        <v>0</v>
      </c>
      <c r="AZ159" s="23">
        <v>0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</v>
      </c>
      <c r="BG159" s="22">
        <v>0</v>
      </c>
      <c r="BH159" s="22">
        <v>0</v>
      </c>
      <c r="BI159" s="22">
        <v>0</v>
      </c>
      <c r="BJ159" s="23">
        <v>0</v>
      </c>
      <c r="BK159" s="24">
        <f>SUM(C159:BJ159)</f>
        <v>14.193635482931999</v>
      </c>
    </row>
    <row r="160" spans="1:63" s="25" customFormat="1" ht="15">
      <c r="A160" s="20"/>
      <c r="B160" s="7" t="s">
        <v>220</v>
      </c>
      <c r="C160" s="21">
        <v>0</v>
      </c>
      <c r="D160" s="22">
        <v>60.652945070119046</v>
      </c>
      <c r="E160" s="22">
        <v>0</v>
      </c>
      <c r="F160" s="22">
        <v>0</v>
      </c>
      <c r="G160" s="23">
        <v>0</v>
      </c>
      <c r="H160" s="21">
        <v>77.65898339321222</v>
      </c>
      <c r="I160" s="22">
        <v>8378.6545</v>
      </c>
      <c r="J160" s="22">
        <v>0</v>
      </c>
      <c r="K160" s="22">
        <v>0</v>
      </c>
      <c r="L160" s="23">
        <v>293.38180000000006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51.287000000000006</v>
      </c>
      <c r="S160" s="22">
        <v>10.658800000000001</v>
      </c>
      <c r="T160" s="22">
        <v>0</v>
      </c>
      <c r="U160" s="22">
        <v>0</v>
      </c>
      <c r="V160" s="23">
        <v>78.7001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0</v>
      </c>
      <c r="AW160" s="22">
        <v>0</v>
      </c>
      <c r="AX160" s="22">
        <v>0</v>
      </c>
      <c r="AY160" s="22">
        <v>0</v>
      </c>
      <c r="AZ160" s="23">
        <v>0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</v>
      </c>
      <c r="BG160" s="22">
        <v>0</v>
      </c>
      <c r="BH160" s="22">
        <v>0</v>
      </c>
      <c r="BI160" s="22">
        <v>0</v>
      </c>
      <c r="BJ160" s="23">
        <v>0</v>
      </c>
      <c r="BK160" s="24">
        <f>SUM(C160:BJ160)</f>
        <v>8950.994128463331</v>
      </c>
    </row>
    <row r="161" spans="1:63" s="25" customFormat="1" ht="15">
      <c r="A161" s="20"/>
      <c r="B161" s="7" t="s">
        <v>49</v>
      </c>
      <c r="C161" s="21">
        <v>0</v>
      </c>
      <c r="D161" s="22">
        <v>0.5269788466901018</v>
      </c>
      <c r="E161" s="22">
        <v>0</v>
      </c>
      <c r="F161" s="22">
        <v>0</v>
      </c>
      <c r="G161" s="23">
        <v>0</v>
      </c>
      <c r="H161" s="21">
        <v>439.8683940984123</v>
      </c>
      <c r="I161" s="22">
        <v>12948.585799999999</v>
      </c>
      <c r="J161" s="22">
        <v>23.032</v>
      </c>
      <c r="K161" s="22">
        <v>0</v>
      </c>
      <c r="L161" s="23">
        <v>1147.3732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201.34109999999993</v>
      </c>
      <c r="S161" s="22">
        <v>115.48709999999998</v>
      </c>
      <c r="T161" s="22">
        <v>0</v>
      </c>
      <c r="U161" s="22">
        <v>0</v>
      </c>
      <c r="V161" s="23">
        <v>287.8163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0</v>
      </c>
      <c r="AW161" s="22">
        <v>0</v>
      </c>
      <c r="AX161" s="22">
        <v>0</v>
      </c>
      <c r="AY161" s="22">
        <v>0</v>
      </c>
      <c r="AZ161" s="23">
        <v>0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0</v>
      </c>
      <c r="BG161" s="22">
        <v>0</v>
      </c>
      <c r="BH161" s="22">
        <v>0</v>
      </c>
      <c r="BI161" s="22">
        <v>0</v>
      </c>
      <c r="BJ161" s="23">
        <v>0</v>
      </c>
      <c r="BK161" s="24">
        <f t="shared" si="22"/>
        <v>15164.0308729451</v>
      </c>
    </row>
    <row r="162" spans="1:63" s="25" customFormat="1" ht="15">
      <c r="A162" s="20"/>
      <c r="B162" s="7" t="s">
        <v>221</v>
      </c>
      <c r="C162" s="21">
        <v>0</v>
      </c>
      <c r="D162" s="22">
        <v>0.9302513778368199</v>
      </c>
      <c r="E162" s="22">
        <v>0</v>
      </c>
      <c r="F162" s="22">
        <v>0</v>
      </c>
      <c r="G162" s="23">
        <v>0</v>
      </c>
      <c r="H162" s="21">
        <v>4.045578566056488</v>
      </c>
      <c r="I162" s="22">
        <v>46.79990000000001</v>
      </c>
      <c r="J162" s="22">
        <v>0</v>
      </c>
      <c r="K162" s="22">
        <v>0</v>
      </c>
      <c r="L162" s="23">
        <v>8.0507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1.4663000000000002</v>
      </c>
      <c r="S162" s="22">
        <v>0.132</v>
      </c>
      <c r="T162" s="22">
        <v>0</v>
      </c>
      <c r="U162" s="22">
        <v>0</v>
      </c>
      <c r="V162" s="23">
        <v>2.918099999999999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</v>
      </c>
      <c r="AM162" s="22">
        <v>0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0</v>
      </c>
      <c r="AW162" s="22">
        <v>0</v>
      </c>
      <c r="AX162" s="22">
        <v>0</v>
      </c>
      <c r="AY162" s="22">
        <v>0</v>
      </c>
      <c r="AZ162" s="23">
        <v>0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0</v>
      </c>
      <c r="BG162" s="22">
        <v>0</v>
      </c>
      <c r="BH162" s="22">
        <v>0</v>
      </c>
      <c r="BI162" s="22">
        <v>0</v>
      </c>
      <c r="BJ162" s="23">
        <v>0</v>
      </c>
      <c r="BK162" s="24">
        <f t="shared" si="22"/>
        <v>64.3428299438933</v>
      </c>
    </row>
    <row r="163" spans="1:63" s="25" customFormat="1" ht="15">
      <c r="A163" s="20"/>
      <c r="B163" s="7" t="s">
        <v>222</v>
      </c>
      <c r="C163" s="21">
        <v>0</v>
      </c>
      <c r="D163" s="22">
        <v>1.1417186083333333</v>
      </c>
      <c r="E163" s="22">
        <v>0</v>
      </c>
      <c r="F163" s="22">
        <v>0</v>
      </c>
      <c r="G163" s="23">
        <v>0</v>
      </c>
      <c r="H163" s="21">
        <v>5.878362273068966</v>
      </c>
      <c r="I163" s="22">
        <v>1.818500000000032</v>
      </c>
      <c r="J163" s="22">
        <v>0</v>
      </c>
      <c r="K163" s="22">
        <v>0</v>
      </c>
      <c r="L163" s="23">
        <v>13.736300000000002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1.9361000000000002</v>
      </c>
      <c r="S163" s="22">
        <v>0.0984</v>
      </c>
      <c r="T163" s="22">
        <v>0</v>
      </c>
      <c r="U163" s="22">
        <v>0</v>
      </c>
      <c r="V163" s="23">
        <v>1.1787999999999998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0</v>
      </c>
      <c r="AC163" s="22">
        <v>0</v>
      </c>
      <c r="AD163" s="22">
        <v>0</v>
      </c>
      <c r="AE163" s="22">
        <v>0</v>
      </c>
      <c r="AF163" s="23">
        <v>0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</v>
      </c>
      <c r="AM163" s="22">
        <v>0</v>
      </c>
      <c r="AN163" s="22">
        <v>0</v>
      </c>
      <c r="AO163" s="22">
        <v>0</v>
      </c>
      <c r="AP163" s="23">
        <v>0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0</v>
      </c>
      <c r="AW163" s="22">
        <v>0</v>
      </c>
      <c r="AX163" s="22">
        <v>0</v>
      </c>
      <c r="AY163" s="22">
        <v>0</v>
      </c>
      <c r="AZ163" s="23">
        <v>0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0</v>
      </c>
      <c r="BG163" s="22">
        <v>0</v>
      </c>
      <c r="BH163" s="22">
        <v>0</v>
      </c>
      <c r="BI163" s="22">
        <v>0</v>
      </c>
      <c r="BJ163" s="23">
        <v>0</v>
      </c>
      <c r="BK163" s="24">
        <f t="shared" si="22"/>
        <v>25.788180881402333</v>
      </c>
    </row>
    <row r="164" spans="1:63" s="25" customFormat="1" ht="15">
      <c r="A164" s="20"/>
      <c r="B164" s="7" t="s">
        <v>223</v>
      </c>
      <c r="C164" s="21">
        <v>0</v>
      </c>
      <c r="D164" s="22">
        <v>17.349664016021922</v>
      </c>
      <c r="E164" s="22">
        <v>0</v>
      </c>
      <c r="F164" s="22">
        <v>0</v>
      </c>
      <c r="G164" s="23">
        <v>0</v>
      </c>
      <c r="H164" s="21">
        <v>88.44023268841825</v>
      </c>
      <c r="I164" s="22">
        <v>1147.5848999999967</v>
      </c>
      <c r="J164" s="22">
        <v>0.0057</v>
      </c>
      <c r="K164" s="22">
        <v>0</v>
      </c>
      <c r="L164" s="23">
        <v>462.7733999999999</v>
      </c>
      <c r="M164" s="21">
        <v>0</v>
      </c>
      <c r="N164" s="22">
        <v>0</v>
      </c>
      <c r="O164" s="22">
        <v>0</v>
      </c>
      <c r="P164" s="22">
        <v>0</v>
      </c>
      <c r="Q164" s="23">
        <v>0</v>
      </c>
      <c r="R164" s="21">
        <v>46.53800000000002</v>
      </c>
      <c r="S164" s="22">
        <v>6.279999999999998</v>
      </c>
      <c r="T164" s="22">
        <v>0</v>
      </c>
      <c r="U164" s="22">
        <v>0</v>
      </c>
      <c r="V164" s="23">
        <v>66.28479999999999</v>
      </c>
      <c r="W164" s="21">
        <v>0</v>
      </c>
      <c r="X164" s="22">
        <v>0</v>
      </c>
      <c r="Y164" s="22">
        <v>0</v>
      </c>
      <c r="Z164" s="22">
        <v>0</v>
      </c>
      <c r="AA164" s="23">
        <v>0</v>
      </c>
      <c r="AB164" s="21">
        <v>0</v>
      </c>
      <c r="AC164" s="22">
        <v>0</v>
      </c>
      <c r="AD164" s="22">
        <v>0</v>
      </c>
      <c r="AE164" s="22">
        <v>0</v>
      </c>
      <c r="AF164" s="23">
        <v>0</v>
      </c>
      <c r="AG164" s="21">
        <v>0</v>
      </c>
      <c r="AH164" s="22">
        <v>0</v>
      </c>
      <c r="AI164" s="22">
        <v>0</v>
      </c>
      <c r="AJ164" s="22">
        <v>0</v>
      </c>
      <c r="AK164" s="23">
        <v>0</v>
      </c>
      <c r="AL164" s="21">
        <v>0</v>
      </c>
      <c r="AM164" s="22">
        <v>0</v>
      </c>
      <c r="AN164" s="22">
        <v>0</v>
      </c>
      <c r="AO164" s="22">
        <v>0</v>
      </c>
      <c r="AP164" s="23">
        <v>0</v>
      </c>
      <c r="AQ164" s="21">
        <v>0</v>
      </c>
      <c r="AR164" s="22">
        <v>0</v>
      </c>
      <c r="AS164" s="22">
        <v>0</v>
      </c>
      <c r="AT164" s="22">
        <v>0</v>
      </c>
      <c r="AU164" s="23">
        <v>0</v>
      </c>
      <c r="AV164" s="21">
        <v>0</v>
      </c>
      <c r="AW164" s="22">
        <v>0</v>
      </c>
      <c r="AX164" s="22">
        <v>0</v>
      </c>
      <c r="AY164" s="22">
        <v>0</v>
      </c>
      <c r="AZ164" s="23">
        <v>0</v>
      </c>
      <c r="BA164" s="21">
        <v>0</v>
      </c>
      <c r="BB164" s="22">
        <v>0</v>
      </c>
      <c r="BC164" s="22">
        <v>0</v>
      </c>
      <c r="BD164" s="22">
        <v>0</v>
      </c>
      <c r="BE164" s="23">
        <v>0</v>
      </c>
      <c r="BF164" s="21">
        <v>0</v>
      </c>
      <c r="BG164" s="22">
        <v>0</v>
      </c>
      <c r="BH164" s="22">
        <v>0</v>
      </c>
      <c r="BI164" s="22">
        <v>0</v>
      </c>
      <c r="BJ164" s="23">
        <v>0</v>
      </c>
      <c r="BK164" s="24">
        <f t="shared" si="22"/>
        <v>1835.2566967044365</v>
      </c>
    </row>
    <row r="165" spans="1:63" s="25" customFormat="1" ht="15">
      <c r="A165" s="20"/>
      <c r="B165" s="7" t="s">
        <v>224</v>
      </c>
      <c r="C165" s="21">
        <v>0</v>
      </c>
      <c r="D165" s="22">
        <v>0.5784834044253965</v>
      </c>
      <c r="E165" s="22">
        <v>0</v>
      </c>
      <c r="F165" s="22">
        <v>0</v>
      </c>
      <c r="G165" s="23">
        <v>0</v>
      </c>
      <c r="H165" s="21">
        <v>142.71686437890486</v>
      </c>
      <c r="I165" s="22">
        <v>609.3912000000001</v>
      </c>
      <c r="J165" s="22">
        <v>0.0147</v>
      </c>
      <c r="K165" s="22">
        <v>0</v>
      </c>
      <c r="L165" s="23">
        <v>1817.9885000000002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74.7034</v>
      </c>
      <c r="S165" s="22">
        <v>37.21549999999999</v>
      </c>
      <c r="T165" s="22">
        <v>0</v>
      </c>
      <c r="U165" s="22">
        <v>0</v>
      </c>
      <c r="V165" s="23">
        <v>394.44899999999996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</v>
      </c>
      <c r="AC165" s="22">
        <v>0</v>
      </c>
      <c r="AD165" s="22">
        <v>0</v>
      </c>
      <c r="AE165" s="22">
        <v>0</v>
      </c>
      <c r="AF165" s="23">
        <v>0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</v>
      </c>
      <c r="AM165" s="22">
        <v>0</v>
      </c>
      <c r="AN165" s="22">
        <v>0</v>
      </c>
      <c r="AO165" s="22">
        <v>0</v>
      </c>
      <c r="AP165" s="23">
        <v>0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0</v>
      </c>
      <c r="AW165" s="22">
        <v>0</v>
      </c>
      <c r="AX165" s="22">
        <v>0</v>
      </c>
      <c r="AY165" s="22">
        <v>0</v>
      </c>
      <c r="AZ165" s="23">
        <v>0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0</v>
      </c>
      <c r="BG165" s="22">
        <v>0</v>
      </c>
      <c r="BH165" s="22">
        <v>0</v>
      </c>
      <c r="BI165" s="22">
        <v>0</v>
      </c>
      <c r="BJ165" s="23">
        <v>0</v>
      </c>
      <c r="BK165" s="24">
        <f t="shared" si="22"/>
        <v>3077.05764778333</v>
      </c>
    </row>
    <row r="166" spans="1:63" s="25" customFormat="1" ht="15">
      <c r="A166" s="20"/>
      <c r="B166" s="7" t="s">
        <v>225</v>
      </c>
      <c r="C166" s="21">
        <v>0</v>
      </c>
      <c r="D166" s="22">
        <v>31.31103800231506</v>
      </c>
      <c r="E166" s="22">
        <v>0</v>
      </c>
      <c r="F166" s="22">
        <v>0</v>
      </c>
      <c r="G166" s="23">
        <v>0</v>
      </c>
      <c r="H166" s="21">
        <v>248.41025299581005</v>
      </c>
      <c r="I166" s="22">
        <v>1489.3923999999997</v>
      </c>
      <c r="J166" s="22">
        <v>0</v>
      </c>
      <c r="K166" s="22">
        <v>0</v>
      </c>
      <c r="L166" s="23">
        <v>1444.2701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139.49149999999997</v>
      </c>
      <c r="S166" s="22">
        <v>79.9697</v>
      </c>
      <c r="T166" s="22">
        <v>0</v>
      </c>
      <c r="U166" s="22">
        <v>0</v>
      </c>
      <c r="V166" s="23">
        <v>244.67909999999998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0</v>
      </c>
      <c r="AW166" s="22">
        <v>0</v>
      </c>
      <c r="AX166" s="22">
        <v>0</v>
      </c>
      <c r="AY166" s="22">
        <v>0</v>
      </c>
      <c r="AZ166" s="23">
        <v>0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0</v>
      </c>
      <c r="BG166" s="22">
        <v>0</v>
      </c>
      <c r="BH166" s="22">
        <v>0</v>
      </c>
      <c r="BI166" s="22">
        <v>0</v>
      </c>
      <c r="BJ166" s="23">
        <v>0</v>
      </c>
      <c r="BK166" s="24">
        <f t="shared" si="22"/>
        <v>3677.524090998125</v>
      </c>
    </row>
    <row r="167" spans="1:63" s="25" customFormat="1" ht="15">
      <c r="A167" s="20"/>
      <c r="B167" s="7" t="s">
        <v>226</v>
      </c>
      <c r="C167" s="21">
        <v>0</v>
      </c>
      <c r="D167" s="22">
        <v>0.3542860271862947</v>
      </c>
      <c r="E167" s="22">
        <v>0</v>
      </c>
      <c r="F167" s="22">
        <v>0</v>
      </c>
      <c r="G167" s="23">
        <v>0</v>
      </c>
      <c r="H167" s="21">
        <v>20.230540957100683</v>
      </c>
      <c r="I167" s="22">
        <v>107.50219999999966</v>
      </c>
      <c r="J167" s="22">
        <v>6.4658</v>
      </c>
      <c r="K167" s="22">
        <v>0</v>
      </c>
      <c r="L167" s="23">
        <v>81.32210000000002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9.218499999999999</v>
      </c>
      <c r="S167" s="22">
        <v>1.8185000000000004</v>
      </c>
      <c r="T167" s="22">
        <v>0</v>
      </c>
      <c r="U167" s="22">
        <v>0</v>
      </c>
      <c r="V167" s="23">
        <v>12.409300000000002</v>
      </c>
      <c r="W167" s="21">
        <v>0</v>
      </c>
      <c r="X167" s="22">
        <v>0</v>
      </c>
      <c r="Y167" s="22">
        <v>0</v>
      </c>
      <c r="Z167" s="22">
        <v>0</v>
      </c>
      <c r="AA167" s="23">
        <v>0</v>
      </c>
      <c r="AB167" s="21">
        <v>0</v>
      </c>
      <c r="AC167" s="22">
        <v>0</v>
      </c>
      <c r="AD167" s="22">
        <v>0</v>
      </c>
      <c r="AE167" s="22">
        <v>0</v>
      </c>
      <c r="AF167" s="23">
        <v>0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0</v>
      </c>
      <c r="AM167" s="22">
        <v>0</v>
      </c>
      <c r="AN167" s="22">
        <v>0</v>
      </c>
      <c r="AO167" s="22">
        <v>0</v>
      </c>
      <c r="AP167" s="23">
        <v>0</v>
      </c>
      <c r="AQ167" s="21">
        <v>0</v>
      </c>
      <c r="AR167" s="22">
        <v>0</v>
      </c>
      <c r="AS167" s="22">
        <v>0</v>
      </c>
      <c r="AT167" s="22">
        <v>0</v>
      </c>
      <c r="AU167" s="23">
        <v>0</v>
      </c>
      <c r="AV167" s="21">
        <v>0</v>
      </c>
      <c r="AW167" s="22">
        <v>0</v>
      </c>
      <c r="AX167" s="22">
        <v>0</v>
      </c>
      <c r="AY167" s="22">
        <v>0</v>
      </c>
      <c r="AZ167" s="23">
        <v>0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0</v>
      </c>
      <c r="BG167" s="22">
        <v>0</v>
      </c>
      <c r="BH167" s="22">
        <v>0</v>
      </c>
      <c r="BI167" s="22">
        <v>0</v>
      </c>
      <c r="BJ167" s="23">
        <v>0</v>
      </c>
      <c r="BK167" s="24">
        <f t="shared" si="22"/>
        <v>239.32122698428668</v>
      </c>
    </row>
    <row r="168" spans="1:63" s="25" customFormat="1" ht="15">
      <c r="A168" s="20"/>
      <c r="B168" s="7" t="s">
        <v>204</v>
      </c>
      <c r="C168" s="21">
        <v>0</v>
      </c>
      <c r="D168" s="22">
        <v>26.052431031093064</v>
      </c>
      <c r="E168" s="22">
        <v>0</v>
      </c>
      <c r="F168" s="22">
        <v>0</v>
      </c>
      <c r="G168" s="23">
        <v>0</v>
      </c>
      <c r="H168" s="21">
        <v>10.6540081951489</v>
      </c>
      <c r="I168" s="22">
        <v>182.52569999999997</v>
      </c>
      <c r="J168" s="22">
        <v>0</v>
      </c>
      <c r="K168" s="22">
        <v>0</v>
      </c>
      <c r="L168" s="23">
        <v>205.6877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4.713699999999999</v>
      </c>
      <c r="S168" s="22">
        <v>0.3996</v>
      </c>
      <c r="T168" s="22">
        <v>0</v>
      </c>
      <c r="U168" s="22">
        <v>0</v>
      </c>
      <c r="V168" s="23">
        <v>11.225099999999998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</v>
      </c>
      <c r="AC168" s="22">
        <v>0</v>
      </c>
      <c r="AD168" s="22">
        <v>0</v>
      </c>
      <c r="AE168" s="22">
        <v>0</v>
      </c>
      <c r="AF168" s="23">
        <v>0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</v>
      </c>
      <c r="AM168" s="22">
        <v>0</v>
      </c>
      <c r="AN168" s="22">
        <v>0</v>
      </c>
      <c r="AO168" s="22">
        <v>0</v>
      </c>
      <c r="AP168" s="23">
        <v>0</v>
      </c>
      <c r="AQ168" s="21">
        <v>0</v>
      </c>
      <c r="AR168" s="22">
        <v>0</v>
      </c>
      <c r="AS168" s="22">
        <v>0</v>
      </c>
      <c r="AT168" s="22">
        <v>0</v>
      </c>
      <c r="AU168" s="23">
        <v>0</v>
      </c>
      <c r="AV168" s="21">
        <v>0</v>
      </c>
      <c r="AW168" s="22">
        <v>0</v>
      </c>
      <c r="AX168" s="22">
        <v>0</v>
      </c>
      <c r="AY168" s="22">
        <v>0</v>
      </c>
      <c r="AZ168" s="23">
        <v>0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0</v>
      </c>
      <c r="BG168" s="22">
        <v>0</v>
      </c>
      <c r="BH168" s="22">
        <v>0</v>
      </c>
      <c r="BI168" s="22">
        <v>0</v>
      </c>
      <c r="BJ168" s="23">
        <v>0</v>
      </c>
      <c r="BK168" s="24">
        <f t="shared" si="22"/>
        <v>441.258239226242</v>
      </c>
    </row>
    <row r="169" spans="1:63" s="25" customFormat="1" ht="15">
      <c r="A169" s="20"/>
      <c r="B169" s="7" t="s">
        <v>227</v>
      </c>
      <c r="C169" s="21">
        <v>0</v>
      </c>
      <c r="D169" s="22">
        <v>0.4424943654631726</v>
      </c>
      <c r="E169" s="22">
        <v>0</v>
      </c>
      <c r="F169" s="22">
        <v>0</v>
      </c>
      <c r="G169" s="23">
        <v>0</v>
      </c>
      <c r="H169" s="21">
        <v>1.6850470652541578</v>
      </c>
      <c r="I169" s="22">
        <v>0.4951</v>
      </c>
      <c r="J169" s="22">
        <v>0</v>
      </c>
      <c r="K169" s="22">
        <v>0</v>
      </c>
      <c r="L169" s="23">
        <v>5.5305</v>
      </c>
      <c r="M169" s="21">
        <v>0</v>
      </c>
      <c r="N169" s="22">
        <v>0</v>
      </c>
      <c r="O169" s="22">
        <v>0</v>
      </c>
      <c r="P169" s="22">
        <v>0</v>
      </c>
      <c r="Q169" s="23">
        <v>0</v>
      </c>
      <c r="R169" s="21">
        <v>0.7578</v>
      </c>
      <c r="S169" s="22">
        <v>0.0289</v>
      </c>
      <c r="T169" s="22">
        <v>0</v>
      </c>
      <c r="U169" s="22">
        <v>0</v>
      </c>
      <c r="V169" s="23">
        <v>0.6690999999999999</v>
      </c>
      <c r="W169" s="21">
        <v>0</v>
      </c>
      <c r="X169" s="22">
        <v>0</v>
      </c>
      <c r="Y169" s="22">
        <v>0</v>
      </c>
      <c r="Z169" s="22">
        <v>0</v>
      </c>
      <c r="AA169" s="23">
        <v>0</v>
      </c>
      <c r="AB169" s="21">
        <v>0</v>
      </c>
      <c r="AC169" s="22">
        <v>0</v>
      </c>
      <c r="AD169" s="22">
        <v>0</v>
      </c>
      <c r="AE169" s="22">
        <v>0</v>
      </c>
      <c r="AF169" s="23">
        <v>0</v>
      </c>
      <c r="AG169" s="21">
        <v>0</v>
      </c>
      <c r="AH169" s="22">
        <v>0</v>
      </c>
      <c r="AI169" s="22">
        <v>0</v>
      </c>
      <c r="AJ169" s="22">
        <v>0</v>
      </c>
      <c r="AK169" s="23">
        <v>0</v>
      </c>
      <c r="AL169" s="21">
        <v>0</v>
      </c>
      <c r="AM169" s="22">
        <v>0</v>
      </c>
      <c r="AN169" s="22">
        <v>0</v>
      </c>
      <c r="AO169" s="22">
        <v>0</v>
      </c>
      <c r="AP169" s="23">
        <v>0</v>
      </c>
      <c r="AQ169" s="21">
        <v>0</v>
      </c>
      <c r="AR169" s="22">
        <v>0</v>
      </c>
      <c r="AS169" s="22">
        <v>0</v>
      </c>
      <c r="AT169" s="22">
        <v>0</v>
      </c>
      <c r="AU169" s="23">
        <v>0</v>
      </c>
      <c r="AV169" s="21">
        <v>0</v>
      </c>
      <c r="AW169" s="22">
        <v>0</v>
      </c>
      <c r="AX169" s="22">
        <v>0</v>
      </c>
      <c r="AY169" s="22">
        <v>0</v>
      </c>
      <c r="AZ169" s="23">
        <v>0</v>
      </c>
      <c r="BA169" s="21">
        <v>0</v>
      </c>
      <c r="BB169" s="22">
        <v>0</v>
      </c>
      <c r="BC169" s="22">
        <v>0</v>
      </c>
      <c r="BD169" s="22">
        <v>0</v>
      </c>
      <c r="BE169" s="23">
        <v>0</v>
      </c>
      <c r="BF169" s="21">
        <v>0</v>
      </c>
      <c r="BG169" s="22">
        <v>0</v>
      </c>
      <c r="BH169" s="22">
        <v>0</v>
      </c>
      <c r="BI169" s="22">
        <v>0</v>
      </c>
      <c r="BJ169" s="23">
        <v>0</v>
      </c>
      <c r="BK169" s="24">
        <f t="shared" si="22"/>
        <v>9.60894143071733</v>
      </c>
    </row>
    <row r="170" spans="1:63" s="25" customFormat="1" ht="15">
      <c r="A170" s="20"/>
      <c r="B170" s="7" t="s">
        <v>232</v>
      </c>
      <c r="C170" s="21">
        <v>0</v>
      </c>
      <c r="D170" s="22">
        <v>2.0240613266776672</v>
      </c>
      <c r="E170" s="22">
        <v>0</v>
      </c>
      <c r="F170" s="22">
        <v>0</v>
      </c>
      <c r="G170" s="23">
        <v>0</v>
      </c>
      <c r="H170" s="21">
        <v>0.0475572724554</v>
      </c>
      <c r="I170" s="22">
        <v>13.614585455089273</v>
      </c>
      <c r="J170" s="22">
        <v>0</v>
      </c>
      <c r="K170" s="22">
        <v>0</v>
      </c>
      <c r="L170" s="23">
        <v>0.9903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0.22490000000000004</v>
      </c>
      <c r="S170" s="22">
        <v>0</v>
      </c>
      <c r="T170" s="22">
        <v>0</v>
      </c>
      <c r="U170" s="22">
        <v>0</v>
      </c>
      <c r="V170" s="23">
        <v>0.1597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0</v>
      </c>
      <c r="AM170" s="22">
        <v>0</v>
      </c>
      <c r="AN170" s="22">
        <v>0</v>
      </c>
      <c r="AO170" s="22">
        <v>0</v>
      </c>
      <c r="AP170" s="23">
        <v>0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0</v>
      </c>
      <c r="AW170" s="22">
        <v>0</v>
      </c>
      <c r="AX170" s="22">
        <v>0</v>
      </c>
      <c r="AY170" s="22">
        <v>0</v>
      </c>
      <c r="AZ170" s="23">
        <v>0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0</v>
      </c>
      <c r="BG170" s="22">
        <v>0</v>
      </c>
      <c r="BH170" s="22">
        <v>0</v>
      </c>
      <c r="BI170" s="22">
        <v>0</v>
      </c>
      <c r="BJ170" s="23">
        <v>0</v>
      </c>
      <c r="BK170" s="24">
        <f t="shared" si="22"/>
        <v>17.061104054222344</v>
      </c>
    </row>
    <row r="171" spans="1:63" s="25" customFormat="1" ht="15">
      <c r="A171" s="20"/>
      <c r="B171" s="7" t="s">
        <v>207</v>
      </c>
      <c r="C171" s="21">
        <v>0</v>
      </c>
      <c r="D171" s="22">
        <v>10.438311167430742</v>
      </c>
      <c r="E171" s="22">
        <v>0</v>
      </c>
      <c r="F171" s="22">
        <v>0</v>
      </c>
      <c r="G171" s="23">
        <v>0</v>
      </c>
      <c r="H171" s="21">
        <v>16.833152521674442</v>
      </c>
      <c r="I171" s="22">
        <v>545.0338999999998</v>
      </c>
      <c r="J171" s="22">
        <v>0</v>
      </c>
      <c r="K171" s="22">
        <v>0</v>
      </c>
      <c r="L171" s="23">
        <v>32.3376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9.961200000000002</v>
      </c>
      <c r="S171" s="22">
        <v>0.22260000000000002</v>
      </c>
      <c r="T171" s="22">
        <v>0</v>
      </c>
      <c r="U171" s="22">
        <v>0</v>
      </c>
      <c r="V171" s="23">
        <v>4.3087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0</v>
      </c>
      <c r="AW171" s="22">
        <v>0</v>
      </c>
      <c r="AX171" s="22">
        <v>0</v>
      </c>
      <c r="AY171" s="22">
        <v>0</v>
      </c>
      <c r="AZ171" s="23">
        <v>0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0</v>
      </c>
      <c r="BG171" s="22">
        <v>0</v>
      </c>
      <c r="BH171" s="22">
        <v>0</v>
      </c>
      <c r="BI171" s="22">
        <v>0</v>
      </c>
      <c r="BJ171" s="23">
        <v>0</v>
      </c>
      <c r="BK171" s="24">
        <f t="shared" si="22"/>
        <v>619.135463689105</v>
      </c>
    </row>
    <row r="172" spans="1:63" s="25" customFormat="1" ht="15">
      <c r="A172" s="20"/>
      <c r="B172" s="7" t="s">
        <v>211</v>
      </c>
      <c r="C172" s="21">
        <v>0</v>
      </c>
      <c r="D172" s="22">
        <v>0.5141884131113585</v>
      </c>
      <c r="E172" s="22">
        <v>0</v>
      </c>
      <c r="F172" s="22">
        <v>0</v>
      </c>
      <c r="G172" s="23">
        <v>0</v>
      </c>
      <c r="H172" s="21">
        <v>0.9844736760487867</v>
      </c>
      <c r="I172" s="22">
        <v>1155.3394000000026</v>
      </c>
      <c r="J172" s="22">
        <v>0.5122</v>
      </c>
      <c r="K172" s="22">
        <v>0</v>
      </c>
      <c r="L172" s="23">
        <v>113.66369999999999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0.2623</v>
      </c>
      <c r="S172" s="22">
        <v>0.052000000000000005</v>
      </c>
      <c r="T172" s="22">
        <v>0</v>
      </c>
      <c r="U172" s="22">
        <v>0</v>
      </c>
      <c r="V172" s="23">
        <v>4.2123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0</v>
      </c>
      <c r="AW172" s="22">
        <v>0</v>
      </c>
      <c r="AX172" s="22">
        <v>0</v>
      </c>
      <c r="AY172" s="22">
        <v>0</v>
      </c>
      <c r="AZ172" s="23">
        <v>0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0</v>
      </c>
      <c r="BG172" s="22">
        <v>0</v>
      </c>
      <c r="BH172" s="22">
        <v>0</v>
      </c>
      <c r="BI172" s="22">
        <v>0</v>
      </c>
      <c r="BJ172" s="23">
        <v>0</v>
      </c>
      <c r="BK172" s="24">
        <f t="shared" si="22"/>
        <v>1275.5405620891627</v>
      </c>
    </row>
    <row r="173" spans="1:63" s="25" customFormat="1" ht="15">
      <c r="A173" s="20"/>
      <c r="B173" s="7" t="s">
        <v>233</v>
      </c>
      <c r="C173" s="21">
        <v>0</v>
      </c>
      <c r="D173" s="22">
        <v>42.557158931410726</v>
      </c>
      <c r="E173" s="22">
        <v>0</v>
      </c>
      <c r="F173" s="22">
        <v>0</v>
      </c>
      <c r="G173" s="23">
        <v>0</v>
      </c>
      <c r="H173" s="21">
        <v>4.069585731407373</v>
      </c>
      <c r="I173" s="22">
        <v>575.6043</v>
      </c>
      <c r="J173" s="22">
        <v>25.8793</v>
      </c>
      <c r="K173" s="22">
        <v>0</v>
      </c>
      <c r="L173" s="23">
        <v>106.5572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0.132</v>
      </c>
      <c r="S173" s="22">
        <v>15.589500000000001</v>
      </c>
      <c r="T173" s="22">
        <v>0</v>
      </c>
      <c r="U173" s="22">
        <v>0</v>
      </c>
      <c r="V173" s="23">
        <v>6.1002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0</v>
      </c>
      <c r="AW173" s="22">
        <v>0</v>
      </c>
      <c r="AX173" s="22">
        <v>0</v>
      </c>
      <c r="AY173" s="22">
        <v>0</v>
      </c>
      <c r="AZ173" s="23">
        <v>0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0</v>
      </c>
      <c r="BG173" s="22">
        <v>0</v>
      </c>
      <c r="BH173" s="22">
        <v>0</v>
      </c>
      <c r="BI173" s="22">
        <v>0</v>
      </c>
      <c r="BJ173" s="23">
        <v>0</v>
      </c>
      <c r="BK173" s="24">
        <f t="shared" si="22"/>
        <v>776.489244662818</v>
      </c>
    </row>
    <row r="174" spans="1:63" s="25" customFormat="1" ht="15">
      <c r="A174" s="20"/>
      <c r="B174" s="7" t="s">
        <v>228</v>
      </c>
      <c r="C174" s="21">
        <v>0</v>
      </c>
      <c r="D174" s="22">
        <v>2.266038512768034</v>
      </c>
      <c r="E174" s="22">
        <v>0</v>
      </c>
      <c r="F174" s="22">
        <v>0</v>
      </c>
      <c r="G174" s="23">
        <v>0</v>
      </c>
      <c r="H174" s="21">
        <v>0.43114659322473</v>
      </c>
      <c r="I174" s="22">
        <v>10.022506813550567</v>
      </c>
      <c r="J174" s="22">
        <v>0</v>
      </c>
      <c r="K174" s="22">
        <v>0</v>
      </c>
      <c r="L174" s="23">
        <v>0.6044999999999999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0.1469</v>
      </c>
      <c r="S174" s="22">
        <v>0</v>
      </c>
      <c r="T174" s="22">
        <v>0</v>
      </c>
      <c r="U174" s="22">
        <v>0</v>
      </c>
      <c r="V174" s="23">
        <v>0.6094999999999999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0</v>
      </c>
      <c r="AW174" s="22">
        <v>0</v>
      </c>
      <c r="AX174" s="22">
        <v>0</v>
      </c>
      <c r="AY174" s="22">
        <v>0</v>
      </c>
      <c r="AZ174" s="23">
        <v>0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0</v>
      </c>
      <c r="BG174" s="22">
        <v>0</v>
      </c>
      <c r="BH174" s="22">
        <v>0</v>
      </c>
      <c r="BI174" s="22">
        <v>0</v>
      </c>
      <c r="BJ174" s="23">
        <v>0</v>
      </c>
      <c r="BK174" s="24">
        <f t="shared" si="22"/>
        <v>14.080591919543332</v>
      </c>
    </row>
    <row r="175" spans="1:63" s="30" customFormat="1" ht="15">
      <c r="A175" s="20"/>
      <c r="B175" s="8" t="s">
        <v>12</v>
      </c>
      <c r="C175" s="26">
        <f aca="true" t="shared" si="23" ref="C175:AH175">SUM(C154:C174)</f>
        <v>0</v>
      </c>
      <c r="D175" s="27">
        <f t="shared" si="23"/>
        <v>221.42022406264377</v>
      </c>
      <c r="E175" s="27">
        <f t="shared" si="23"/>
        <v>0</v>
      </c>
      <c r="F175" s="27">
        <f t="shared" si="23"/>
        <v>0</v>
      </c>
      <c r="G175" s="28">
        <f t="shared" si="23"/>
        <v>0</v>
      </c>
      <c r="H175" s="26">
        <f t="shared" si="23"/>
        <v>1074.4190320208882</v>
      </c>
      <c r="I175" s="27">
        <f t="shared" si="23"/>
        <v>27442.577192268644</v>
      </c>
      <c r="J175" s="27">
        <f t="shared" si="23"/>
        <v>55.914100000000005</v>
      </c>
      <c r="K175" s="27">
        <f t="shared" si="23"/>
        <v>0</v>
      </c>
      <c r="L175" s="28">
        <f t="shared" si="23"/>
        <v>5758.820300000001</v>
      </c>
      <c r="M175" s="26">
        <f t="shared" si="23"/>
        <v>0</v>
      </c>
      <c r="N175" s="27">
        <f t="shared" si="23"/>
        <v>0</v>
      </c>
      <c r="O175" s="27">
        <f t="shared" si="23"/>
        <v>0</v>
      </c>
      <c r="P175" s="27">
        <f t="shared" si="23"/>
        <v>0</v>
      </c>
      <c r="Q175" s="28">
        <f t="shared" si="23"/>
        <v>0</v>
      </c>
      <c r="R175" s="26">
        <f t="shared" si="23"/>
        <v>547.6465999999998</v>
      </c>
      <c r="S175" s="27">
        <f t="shared" si="23"/>
        <v>292.5232000000001</v>
      </c>
      <c r="T175" s="27">
        <f t="shared" si="23"/>
        <v>0</v>
      </c>
      <c r="U175" s="27">
        <f t="shared" si="23"/>
        <v>0</v>
      </c>
      <c r="V175" s="28">
        <f t="shared" si="23"/>
        <v>1120.3044000000002</v>
      </c>
      <c r="W175" s="26">
        <f t="shared" si="23"/>
        <v>0</v>
      </c>
      <c r="X175" s="27">
        <f t="shared" si="23"/>
        <v>0</v>
      </c>
      <c r="Y175" s="27">
        <f t="shared" si="23"/>
        <v>0</v>
      </c>
      <c r="Z175" s="27">
        <f t="shared" si="23"/>
        <v>0</v>
      </c>
      <c r="AA175" s="28">
        <f t="shared" si="23"/>
        <v>0</v>
      </c>
      <c r="AB175" s="26">
        <f t="shared" si="23"/>
        <v>0</v>
      </c>
      <c r="AC175" s="27">
        <f t="shared" si="23"/>
        <v>0</v>
      </c>
      <c r="AD175" s="27">
        <f t="shared" si="23"/>
        <v>0</v>
      </c>
      <c r="AE175" s="27">
        <f t="shared" si="23"/>
        <v>0</v>
      </c>
      <c r="AF175" s="28">
        <f t="shared" si="23"/>
        <v>0</v>
      </c>
      <c r="AG175" s="26">
        <f t="shared" si="23"/>
        <v>0</v>
      </c>
      <c r="AH175" s="27">
        <f t="shared" si="23"/>
        <v>0</v>
      </c>
      <c r="AI175" s="27">
        <f aca="true" t="shared" si="24" ref="AI175:BK175">SUM(AI154:AI174)</f>
        <v>0</v>
      </c>
      <c r="AJ175" s="27">
        <f t="shared" si="24"/>
        <v>0</v>
      </c>
      <c r="AK175" s="28">
        <f t="shared" si="24"/>
        <v>0</v>
      </c>
      <c r="AL175" s="26">
        <f t="shared" si="24"/>
        <v>0</v>
      </c>
      <c r="AM175" s="27">
        <f t="shared" si="24"/>
        <v>0</v>
      </c>
      <c r="AN175" s="27">
        <f t="shared" si="24"/>
        <v>0</v>
      </c>
      <c r="AO175" s="27">
        <f t="shared" si="24"/>
        <v>0</v>
      </c>
      <c r="AP175" s="28">
        <f t="shared" si="24"/>
        <v>0</v>
      </c>
      <c r="AQ175" s="26">
        <f t="shared" si="24"/>
        <v>0</v>
      </c>
      <c r="AR175" s="27">
        <f t="shared" si="24"/>
        <v>0</v>
      </c>
      <c r="AS175" s="27">
        <f t="shared" si="24"/>
        <v>0</v>
      </c>
      <c r="AT175" s="27">
        <f t="shared" si="24"/>
        <v>0</v>
      </c>
      <c r="AU175" s="28">
        <f t="shared" si="24"/>
        <v>0</v>
      </c>
      <c r="AV175" s="26">
        <f t="shared" si="24"/>
        <v>0</v>
      </c>
      <c r="AW175" s="27">
        <f t="shared" si="24"/>
        <v>0</v>
      </c>
      <c r="AX175" s="27">
        <f t="shared" si="24"/>
        <v>0</v>
      </c>
      <c r="AY175" s="27">
        <f t="shared" si="24"/>
        <v>0</v>
      </c>
      <c r="AZ175" s="28">
        <f t="shared" si="24"/>
        <v>0</v>
      </c>
      <c r="BA175" s="26">
        <f t="shared" si="24"/>
        <v>0</v>
      </c>
      <c r="BB175" s="27">
        <f t="shared" si="24"/>
        <v>0</v>
      </c>
      <c r="BC175" s="27">
        <f t="shared" si="24"/>
        <v>0</v>
      </c>
      <c r="BD175" s="27">
        <f t="shared" si="24"/>
        <v>0</v>
      </c>
      <c r="BE175" s="28">
        <f t="shared" si="24"/>
        <v>0</v>
      </c>
      <c r="BF175" s="26">
        <f t="shared" si="24"/>
        <v>0</v>
      </c>
      <c r="BG175" s="27">
        <f t="shared" si="24"/>
        <v>0</v>
      </c>
      <c r="BH175" s="27">
        <f t="shared" si="24"/>
        <v>0</v>
      </c>
      <c r="BI175" s="27">
        <f t="shared" si="24"/>
        <v>0</v>
      </c>
      <c r="BJ175" s="28">
        <f t="shared" si="24"/>
        <v>0</v>
      </c>
      <c r="BK175" s="28">
        <f t="shared" si="24"/>
        <v>36513.62504835216</v>
      </c>
    </row>
    <row r="176" spans="1:64" s="30" customFormat="1" ht="15">
      <c r="A176" s="20"/>
      <c r="B176" s="9" t="s">
        <v>23</v>
      </c>
      <c r="C176" s="26">
        <f aca="true" t="shared" si="25" ref="C176:AH176">C175+C152</f>
        <v>0</v>
      </c>
      <c r="D176" s="27">
        <f t="shared" si="25"/>
        <v>222.32330126638752</v>
      </c>
      <c r="E176" s="27">
        <f t="shared" si="25"/>
        <v>0</v>
      </c>
      <c r="F176" s="27">
        <f t="shared" si="25"/>
        <v>0</v>
      </c>
      <c r="G176" s="28">
        <f t="shared" si="25"/>
        <v>0</v>
      </c>
      <c r="H176" s="26">
        <f t="shared" si="25"/>
        <v>1601.1075362990287</v>
      </c>
      <c r="I176" s="27">
        <f t="shared" si="25"/>
        <v>29656.905692268643</v>
      </c>
      <c r="J176" s="27">
        <f t="shared" si="25"/>
        <v>64.61540000000001</v>
      </c>
      <c r="K176" s="27">
        <f t="shared" si="25"/>
        <v>0</v>
      </c>
      <c r="L176" s="28">
        <f t="shared" si="25"/>
        <v>8164.300700000002</v>
      </c>
      <c r="M176" s="26">
        <f t="shared" si="25"/>
        <v>0</v>
      </c>
      <c r="N176" s="27">
        <f t="shared" si="25"/>
        <v>0</v>
      </c>
      <c r="O176" s="27">
        <f t="shared" si="25"/>
        <v>0</v>
      </c>
      <c r="P176" s="27">
        <f t="shared" si="25"/>
        <v>0</v>
      </c>
      <c r="Q176" s="28">
        <f t="shared" si="25"/>
        <v>0</v>
      </c>
      <c r="R176" s="26">
        <f t="shared" si="25"/>
        <v>811.5663999999997</v>
      </c>
      <c r="S176" s="27">
        <f t="shared" si="25"/>
        <v>376.3232000000001</v>
      </c>
      <c r="T176" s="27">
        <f t="shared" si="25"/>
        <v>0.0053</v>
      </c>
      <c r="U176" s="27">
        <f t="shared" si="25"/>
        <v>0</v>
      </c>
      <c r="V176" s="28">
        <f t="shared" si="25"/>
        <v>1628.7128000000002</v>
      </c>
      <c r="W176" s="26">
        <f t="shared" si="25"/>
        <v>0</v>
      </c>
      <c r="X176" s="27">
        <f t="shared" si="25"/>
        <v>0</v>
      </c>
      <c r="Y176" s="27">
        <f t="shared" si="25"/>
        <v>0</v>
      </c>
      <c r="Z176" s="27">
        <f t="shared" si="25"/>
        <v>0</v>
      </c>
      <c r="AA176" s="28">
        <f t="shared" si="25"/>
        <v>0</v>
      </c>
      <c r="AB176" s="26">
        <f t="shared" si="25"/>
        <v>0</v>
      </c>
      <c r="AC176" s="27">
        <f t="shared" si="25"/>
        <v>0</v>
      </c>
      <c r="AD176" s="27">
        <f t="shared" si="25"/>
        <v>0</v>
      </c>
      <c r="AE176" s="27">
        <f t="shared" si="25"/>
        <v>0</v>
      </c>
      <c r="AF176" s="28">
        <f t="shared" si="25"/>
        <v>0</v>
      </c>
      <c r="AG176" s="26">
        <f t="shared" si="25"/>
        <v>0</v>
      </c>
      <c r="AH176" s="27">
        <f t="shared" si="25"/>
        <v>0</v>
      </c>
      <c r="AI176" s="27">
        <f aca="true" t="shared" si="26" ref="AI176:BK176">AI175+AI152</f>
        <v>0</v>
      </c>
      <c r="AJ176" s="27">
        <f t="shared" si="26"/>
        <v>0</v>
      </c>
      <c r="AK176" s="28">
        <f t="shared" si="26"/>
        <v>0</v>
      </c>
      <c r="AL176" s="26">
        <f t="shared" si="26"/>
        <v>0</v>
      </c>
      <c r="AM176" s="27">
        <f t="shared" si="26"/>
        <v>0</v>
      </c>
      <c r="AN176" s="27">
        <f t="shared" si="26"/>
        <v>0</v>
      </c>
      <c r="AO176" s="27">
        <f t="shared" si="26"/>
        <v>0</v>
      </c>
      <c r="AP176" s="28">
        <f t="shared" si="26"/>
        <v>0</v>
      </c>
      <c r="AQ176" s="26">
        <f t="shared" si="26"/>
        <v>0</v>
      </c>
      <c r="AR176" s="27">
        <f t="shared" si="26"/>
        <v>0</v>
      </c>
      <c r="AS176" s="27">
        <f t="shared" si="26"/>
        <v>0</v>
      </c>
      <c r="AT176" s="27">
        <f t="shared" si="26"/>
        <v>0</v>
      </c>
      <c r="AU176" s="28">
        <f t="shared" si="26"/>
        <v>0</v>
      </c>
      <c r="AV176" s="26">
        <f t="shared" si="26"/>
        <v>0</v>
      </c>
      <c r="AW176" s="27">
        <f t="shared" si="26"/>
        <v>0</v>
      </c>
      <c r="AX176" s="27">
        <f t="shared" si="26"/>
        <v>0</v>
      </c>
      <c r="AY176" s="27">
        <f t="shared" si="26"/>
        <v>0</v>
      </c>
      <c r="AZ176" s="28">
        <f t="shared" si="26"/>
        <v>0</v>
      </c>
      <c r="BA176" s="26">
        <f t="shared" si="26"/>
        <v>0</v>
      </c>
      <c r="BB176" s="27">
        <f t="shared" si="26"/>
        <v>0</v>
      </c>
      <c r="BC176" s="27">
        <f t="shared" si="26"/>
        <v>0</v>
      </c>
      <c r="BD176" s="27">
        <f t="shared" si="26"/>
        <v>0</v>
      </c>
      <c r="BE176" s="28">
        <f t="shared" si="26"/>
        <v>0</v>
      </c>
      <c r="BF176" s="26">
        <f t="shared" si="26"/>
        <v>0</v>
      </c>
      <c r="BG176" s="27">
        <f t="shared" si="26"/>
        <v>0</v>
      </c>
      <c r="BH176" s="27">
        <f t="shared" si="26"/>
        <v>0</v>
      </c>
      <c r="BI176" s="27">
        <f t="shared" si="26"/>
        <v>0</v>
      </c>
      <c r="BJ176" s="28">
        <f t="shared" si="26"/>
        <v>0</v>
      </c>
      <c r="BK176" s="28">
        <f t="shared" si="26"/>
        <v>42525.860329834046</v>
      </c>
      <c r="BL176" s="44"/>
    </row>
    <row r="177" spans="1:63" s="25" customFormat="1" ht="15">
      <c r="A177" s="20"/>
      <c r="B177" s="9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4"/>
    </row>
    <row r="178" spans="1:63" s="25" customFormat="1" ht="15">
      <c r="A178" s="20" t="s">
        <v>42</v>
      </c>
      <c r="B178" s="10" t="s">
        <v>43</v>
      </c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4"/>
    </row>
    <row r="179" spans="1:63" s="25" customFormat="1" ht="15">
      <c r="A179" s="20" t="s">
        <v>7</v>
      </c>
      <c r="B179" s="14" t="s">
        <v>44</v>
      </c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4"/>
    </row>
    <row r="180" spans="1:63" s="41" customFormat="1" ht="15">
      <c r="A180" s="37"/>
      <c r="B180" s="13" t="s">
        <v>33</v>
      </c>
      <c r="C180" s="38">
        <v>0</v>
      </c>
      <c r="D180" s="39">
        <v>0</v>
      </c>
      <c r="E180" s="39">
        <v>0</v>
      </c>
      <c r="F180" s="39">
        <v>0</v>
      </c>
      <c r="G180" s="40">
        <v>0</v>
      </c>
      <c r="H180" s="38">
        <v>0</v>
      </c>
      <c r="I180" s="39">
        <v>0</v>
      </c>
      <c r="J180" s="39">
        <v>0</v>
      </c>
      <c r="K180" s="39">
        <v>0</v>
      </c>
      <c r="L180" s="40">
        <v>0</v>
      </c>
      <c r="M180" s="38">
        <v>0</v>
      </c>
      <c r="N180" s="39">
        <v>0</v>
      </c>
      <c r="O180" s="39">
        <v>0</v>
      </c>
      <c r="P180" s="39">
        <v>0</v>
      </c>
      <c r="Q180" s="40">
        <v>0</v>
      </c>
      <c r="R180" s="38">
        <v>0</v>
      </c>
      <c r="S180" s="39">
        <v>0</v>
      </c>
      <c r="T180" s="39">
        <v>0</v>
      </c>
      <c r="U180" s="39">
        <v>0</v>
      </c>
      <c r="V180" s="40">
        <v>0</v>
      </c>
      <c r="W180" s="38">
        <v>0</v>
      </c>
      <c r="X180" s="39">
        <v>0</v>
      </c>
      <c r="Y180" s="39">
        <v>0</v>
      </c>
      <c r="Z180" s="39">
        <v>0</v>
      </c>
      <c r="AA180" s="40">
        <v>0</v>
      </c>
      <c r="AB180" s="38">
        <v>0</v>
      </c>
      <c r="AC180" s="39">
        <v>0</v>
      </c>
      <c r="AD180" s="39">
        <v>0</v>
      </c>
      <c r="AE180" s="39">
        <v>0</v>
      </c>
      <c r="AF180" s="40">
        <v>0</v>
      </c>
      <c r="AG180" s="38">
        <v>0</v>
      </c>
      <c r="AH180" s="39">
        <v>0</v>
      </c>
      <c r="AI180" s="39">
        <v>0</v>
      </c>
      <c r="AJ180" s="39">
        <v>0</v>
      </c>
      <c r="AK180" s="40">
        <v>0</v>
      </c>
      <c r="AL180" s="38">
        <v>0</v>
      </c>
      <c r="AM180" s="39">
        <v>0</v>
      </c>
      <c r="AN180" s="39">
        <v>0</v>
      </c>
      <c r="AO180" s="39">
        <v>0</v>
      </c>
      <c r="AP180" s="40">
        <v>0</v>
      </c>
      <c r="AQ180" s="38">
        <v>0</v>
      </c>
      <c r="AR180" s="39">
        <v>0</v>
      </c>
      <c r="AS180" s="39">
        <v>0</v>
      </c>
      <c r="AT180" s="39">
        <v>0</v>
      </c>
      <c r="AU180" s="40">
        <v>0</v>
      </c>
      <c r="AV180" s="38">
        <v>0</v>
      </c>
      <c r="AW180" s="39">
        <v>0</v>
      </c>
      <c r="AX180" s="39">
        <v>0</v>
      </c>
      <c r="AY180" s="39">
        <v>0</v>
      </c>
      <c r="AZ180" s="40">
        <v>0</v>
      </c>
      <c r="BA180" s="38">
        <v>0</v>
      </c>
      <c r="BB180" s="39">
        <v>0</v>
      </c>
      <c r="BC180" s="39">
        <v>0</v>
      </c>
      <c r="BD180" s="39">
        <v>0</v>
      </c>
      <c r="BE180" s="40">
        <v>0</v>
      </c>
      <c r="BF180" s="38">
        <v>0</v>
      </c>
      <c r="BG180" s="39">
        <v>0</v>
      </c>
      <c r="BH180" s="39">
        <v>0</v>
      </c>
      <c r="BI180" s="39">
        <v>0</v>
      </c>
      <c r="BJ180" s="40">
        <v>0</v>
      </c>
      <c r="BK180" s="38">
        <v>0</v>
      </c>
    </row>
    <row r="181" spans="1:63" s="30" customFormat="1" ht="15">
      <c r="A181" s="20"/>
      <c r="B181" s="9" t="s">
        <v>27</v>
      </c>
      <c r="C181" s="26">
        <v>0</v>
      </c>
      <c r="D181" s="27">
        <v>0</v>
      </c>
      <c r="E181" s="27">
        <v>0</v>
      </c>
      <c r="F181" s="27">
        <v>0</v>
      </c>
      <c r="G181" s="28">
        <v>0</v>
      </c>
      <c r="H181" s="26">
        <v>0</v>
      </c>
      <c r="I181" s="27">
        <v>0</v>
      </c>
      <c r="J181" s="27">
        <v>0</v>
      </c>
      <c r="K181" s="27">
        <v>0</v>
      </c>
      <c r="L181" s="28">
        <v>0</v>
      </c>
      <c r="M181" s="26">
        <v>0</v>
      </c>
      <c r="N181" s="27">
        <v>0</v>
      </c>
      <c r="O181" s="27">
        <v>0</v>
      </c>
      <c r="P181" s="27">
        <v>0</v>
      </c>
      <c r="Q181" s="28">
        <v>0</v>
      </c>
      <c r="R181" s="26">
        <v>0</v>
      </c>
      <c r="S181" s="27">
        <v>0</v>
      </c>
      <c r="T181" s="27">
        <v>0</v>
      </c>
      <c r="U181" s="27">
        <v>0</v>
      </c>
      <c r="V181" s="28">
        <v>0</v>
      </c>
      <c r="W181" s="26">
        <v>0</v>
      </c>
      <c r="X181" s="27">
        <v>0</v>
      </c>
      <c r="Y181" s="27">
        <v>0</v>
      </c>
      <c r="Z181" s="27">
        <v>0</v>
      </c>
      <c r="AA181" s="28">
        <v>0</v>
      </c>
      <c r="AB181" s="26">
        <v>0</v>
      </c>
      <c r="AC181" s="27">
        <v>0</v>
      </c>
      <c r="AD181" s="27">
        <v>0</v>
      </c>
      <c r="AE181" s="27">
        <v>0</v>
      </c>
      <c r="AF181" s="28">
        <v>0</v>
      </c>
      <c r="AG181" s="26">
        <v>0</v>
      </c>
      <c r="AH181" s="27">
        <v>0</v>
      </c>
      <c r="AI181" s="27">
        <v>0</v>
      </c>
      <c r="AJ181" s="27">
        <v>0</v>
      </c>
      <c r="AK181" s="28">
        <v>0</v>
      </c>
      <c r="AL181" s="26">
        <v>0</v>
      </c>
      <c r="AM181" s="27">
        <v>0</v>
      </c>
      <c r="AN181" s="27">
        <v>0</v>
      </c>
      <c r="AO181" s="27">
        <v>0</v>
      </c>
      <c r="AP181" s="28">
        <v>0</v>
      </c>
      <c r="AQ181" s="26">
        <v>0</v>
      </c>
      <c r="AR181" s="27">
        <v>0</v>
      </c>
      <c r="AS181" s="27">
        <v>0</v>
      </c>
      <c r="AT181" s="27">
        <v>0</v>
      </c>
      <c r="AU181" s="28">
        <v>0</v>
      </c>
      <c r="AV181" s="26">
        <v>0</v>
      </c>
      <c r="AW181" s="27">
        <v>0</v>
      </c>
      <c r="AX181" s="27">
        <v>0</v>
      </c>
      <c r="AY181" s="27">
        <v>0</v>
      </c>
      <c r="AZ181" s="28">
        <v>0</v>
      </c>
      <c r="BA181" s="26">
        <v>0</v>
      </c>
      <c r="BB181" s="27">
        <v>0</v>
      </c>
      <c r="BC181" s="27">
        <v>0</v>
      </c>
      <c r="BD181" s="27">
        <v>0</v>
      </c>
      <c r="BE181" s="28">
        <v>0</v>
      </c>
      <c r="BF181" s="26">
        <v>0</v>
      </c>
      <c r="BG181" s="27">
        <v>0</v>
      </c>
      <c r="BH181" s="27">
        <v>0</v>
      </c>
      <c r="BI181" s="27">
        <v>0</v>
      </c>
      <c r="BJ181" s="28">
        <v>0</v>
      </c>
      <c r="BK181" s="29">
        <v>0</v>
      </c>
    </row>
    <row r="182" spans="1:64" s="25" customFormat="1" ht="12" customHeight="1">
      <c r="A182" s="20"/>
      <c r="B182" s="11"/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4"/>
      <c r="BL182" s="35"/>
    </row>
    <row r="183" spans="1:64" s="30" customFormat="1" ht="15">
      <c r="A183" s="20"/>
      <c r="B183" s="42" t="s">
        <v>45</v>
      </c>
      <c r="C183" s="43">
        <f aca="true" t="shared" si="27" ref="C183:AH183">C181+C176+C147+C141+C105</f>
        <v>0</v>
      </c>
      <c r="D183" s="43">
        <f t="shared" si="27"/>
        <v>2476.643143829418</v>
      </c>
      <c r="E183" s="43">
        <f t="shared" si="27"/>
        <v>0</v>
      </c>
      <c r="F183" s="43">
        <f t="shared" si="27"/>
        <v>0</v>
      </c>
      <c r="G183" s="43">
        <f t="shared" si="27"/>
        <v>0</v>
      </c>
      <c r="H183" s="43">
        <f t="shared" si="27"/>
        <v>6666.918725229412</v>
      </c>
      <c r="I183" s="43">
        <f t="shared" si="27"/>
        <v>93773.03511010742</v>
      </c>
      <c r="J183" s="43">
        <f t="shared" si="27"/>
        <v>3012.104794897398</v>
      </c>
      <c r="K183" s="43">
        <f t="shared" si="27"/>
        <v>394.45172023896663</v>
      </c>
      <c r="L183" s="43">
        <f t="shared" si="27"/>
        <v>17019.624716188548</v>
      </c>
      <c r="M183" s="43">
        <f t="shared" si="27"/>
        <v>0</v>
      </c>
      <c r="N183" s="43">
        <f t="shared" si="27"/>
        <v>0</v>
      </c>
      <c r="O183" s="43">
        <f t="shared" si="27"/>
        <v>0</v>
      </c>
      <c r="P183" s="43">
        <f t="shared" si="27"/>
        <v>0</v>
      </c>
      <c r="Q183" s="43">
        <f t="shared" si="27"/>
        <v>0</v>
      </c>
      <c r="R183" s="43">
        <f t="shared" si="27"/>
        <v>3691.765183961967</v>
      </c>
      <c r="S183" s="43">
        <f t="shared" si="27"/>
        <v>4079.4765735868905</v>
      </c>
      <c r="T183" s="43">
        <f t="shared" si="27"/>
        <v>1052.5561625728967</v>
      </c>
      <c r="U183" s="43">
        <f t="shared" si="27"/>
        <v>0</v>
      </c>
      <c r="V183" s="43">
        <f t="shared" si="27"/>
        <v>3231.4869809509596</v>
      </c>
      <c r="W183" s="43">
        <f t="shared" si="27"/>
        <v>0</v>
      </c>
      <c r="X183" s="43">
        <f t="shared" si="27"/>
        <v>0</v>
      </c>
      <c r="Y183" s="43">
        <f t="shared" si="27"/>
        <v>0</v>
      </c>
      <c r="Z183" s="43">
        <f t="shared" si="27"/>
        <v>0</v>
      </c>
      <c r="AA183" s="43">
        <f t="shared" si="27"/>
        <v>0</v>
      </c>
      <c r="AB183" s="43">
        <f t="shared" si="27"/>
        <v>0</v>
      </c>
      <c r="AC183" s="43">
        <f t="shared" si="27"/>
        <v>0</v>
      </c>
      <c r="AD183" s="43">
        <f t="shared" si="27"/>
        <v>0</v>
      </c>
      <c r="AE183" s="43">
        <f t="shared" si="27"/>
        <v>0</v>
      </c>
      <c r="AF183" s="43">
        <f t="shared" si="27"/>
        <v>0</v>
      </c>
      <c r="AG183" s="43">
        <f t="shared" si="27"/>
        <v>0</v>
      </c>
      <c r="AH183" s="43">
        <f t="shared" si="27"/>
        <v>0</v>
      </c>
      <c r="AI183" s="43">
        <f aca="true" t="shared" si="28" ref="AI183:BK183">AI181+AI176+AI147+AI141+AI105</f>
        <v>0</v>
      </c>
      <c r="AJ183" s="43">
        <f t="shared" si="28"/>
        <v>0</v>
      </c>
      <c r="AK183" s="43">
        <f t="shared" si="28"/>
        <v>0</v>
      </c>
      <c r="AL183" s="43">
        <f t="shared" si="28"/>
        <v>0</v>
      </c>
      <c r="AM183" s="43">
        <f t="shared" si="28"/>
        <v>0</v>
      </c>
      <c r="AN183" s="43">
        <f t="shared" si="28"/>
        <v>0</v>
      </c>
      <c r="AO183" s="43">
        <f t="shared" si="28"/>
        <v>0</v>
      </c>
      <c r="AP183" s="43">
        <f t="shared" si="28"/>
        <v>0</v>
      </c>
      <c r="AQ183" s="43">
        <f t="shared" si="28"/>
        <v>0</v>
      </c>
      <c r="AR183" s="43">
        <f t="shared" si="28"/>
        <v>0</v>
      </c>
      <c r="AS183" s="43">
        <f t="shared" si="28"/>
        <v>0</v>
      </c>
      <c r="AT183" s="43">
        <f t="shared" si="28"/>
        <v>0</v>
      </c>
      <c r="AU183" s="43">
        <f t="shared" si="28"/>
        <v>0</v>
      </c>
      <c r="AV183" s="43">
        <f t="shared" si="28"/>
        <v>35118.53921081737</v>
      </c>
      <c r="AW183" s="43">
        <f t="shared" si="28"/>
        <v>15986.36777554806</v>
      </c>
      <c r="AX183" s="43">
        <f t="shared" si="28"/>
        <v>131.0438099875964</v>
      </c>
      <c r="AY183" s="43">
        <f t="shared" si="28"/>
        <v>0.0350876736333</v>
      </c>
      <c r="AZ183" s="43">
        <f t="shared" si="28"/>
        <v>26391.970551262842</v>
      </c>
      <c r="BA183" s="43">
        <f t="shared" si="28"/>
        <v>0</v>
      </c>
      <c r="BB183" s="43">
        <f t="shared" si="28"/>
        <v>0</v>
      </c>
      <c r="BC183" s="43">
        <f t="shared" si="28"/>
        <v>0</v>
      </c>
      <c r="BD183" s="43">
        <f t="shared" si="28"/>
        <v>0</v>
      </c>
      <c r="BE183" s="43">
        <f t="shared" si="28"/>
        <v>0</v>
      </c>
      <c r="BF183" s="43">
        <f t="shared" si="28"/>
        <v>24101.957322279104</v>
      </c>
      <c r="BG183" s="43">
        <f t="shared" si="28"/>
        <v>3152.935760611025</v>
      </c>
      <c r="BH183" s="43">
        <f t="shared" si="28"/>
        <v>397.5546077469946</v>
      </c>
      <c r="BI183" s="43">
        <f t="shared" si="28"/>
        <v>0</v>
      </c>
      <c r="BJ183" s="43">
        <f t="shared" si="28"/>
        <v>7450.475107615849</v>
      </c>
      <c r="BK183" s="29">
        <f t="shared" si="28"/>
        <v>248128.9423451064</v>
      </c>
      <c r="BL183" s="44"/>
    </row>
    <row r="184" spans="1:64" s="25" customFormat="1" ht="15">
      <c r="A184" s="20"/>
      <c r="B184" s="9"/>
      <c r="C184" s="21"/>
      <c r="D184" s="22"/>
      <c r="E184" s="22"/>
      <c r="F184" s="22"/>
      <c r="G184" s="23"/>
      <c r="H184" s="21"/>
      <c r="I184" s="22"/>
      <c r="J184" s="22"/>
      <c r="K184" s="22"/>
      <c r="L184" s="23"/>
      <c r="M184" s="21"/>
      <c r="N184" s="22"/>
      <c r="O184" s="22"/>
      <c r="P184" s="22"/>
      <c r="Q184" s="23"/>
      <c r="R184" s="21"/>
      <c r="S184" s="22"/>
      <c r="T184" s="22"/>
      <c r="U184" s="22"/>
      <c r="V184" s="23"/>
      <c r="W184" s="21"/>
      <c r="X184" s="22"/>
      <c r="Y184" s="22"/>
      <c r="Z184" s="22"/>
      <c r="AA184" s="23"/>
      <c r="AB184" s="21"/>
      <c r="AC184" s="22"/>
      <c r="AD184" s="22"/>
      <c r="AE184" s="22"/>
      <c r="AF184" s="23"/>
      <c r="AG184" s="21"/>
      <c r="AH184" s="22"/>
      <c r="AI184" s="22"/>
      <c r="AJ184" s="22"/>
      <c r="AK184" s="23"/>
      <c r="AL184" s="21"/>
      <c r="AM184" s="22"/>
      <c r="AN184" s="22"/>
      <c r="AO184" s="22"/>
      <c r="AP184" s="23"/>
      <c r="AQ184" s="21"/>
      <c r="AR184" s="22"/>
      <c r="AS184" s="22"/>
      <c r="AT184" s="22"/>
      <c r="AU184" s="23"/>
      <c r="AV184" s="21"/>
      <c r="AW184" s="22"/>
      <c r="AX184" s="22"/>
      <c r="AY184" s="22"/>
      <c r="AZ184" s="23"/>
      <c r="BA184" s="21"/>
      <c r="BB184" s="22"/>
      <c r="BC184" s="22"/>
      <c r="BD184" s="22"/>
      <c r="BE184" s="23"/>
      <c r="BF184" s="21"/>
      <c r="BG184" s="22"/>
      <c r="BH184" s="22"/>
      <c r="BI184" s="22"/>
      <c r="BJ184" s="23"/>
      <c r="BK184" s="24"/>
      <c r="BL184" s="35"/>
    </row>
    <row r="185" spans="1:64" s="25" customFormat="1" ht="15">
      <c r="A185" s="20" t="s">
        <v>28</v>
      </c>
      <c r="B185" s="8" t="s">
        <v>29</v>
      </c>
      <c r="C185" s="21"/>
      <c r="D185" s="22"/>
      <c r="E185" s="22"/>
      <c r="F185" s="22"/>
      <c r="G185" s="23"/>
      <c r="H185" s="21"/>
      <c r="I185" s="22"/>
      <c r="J185" s="22"/>
      <c r="K185" s="22"/>
      <c r="L185" s="23"/>
      <c r="M185" s="21"/>
      <c r="N185" s="22"/>
      <c r="O185" s="22"/>
      <c r="P185" s="22"/>
      <c r="Q185" s="23"/>
      <c r="R185" s="21"/>
      <c r="S185" s="22"/>
      <c r="T185" s="22"/>
      <c r="U185" s="22"/>
      <c r="V185" s="23"/>
      <c r="W185" s="21"/>
      <c r="X185" s="22"/>
      <c r="Y185" s="22"/>
      <c r="Z185" s="22"/>
      <c r="AA185" s="23"/>
      <c r="AB185" s="21"/>
      <c r="AC185" s="22"/>
      <c r="AD185" s="22"/>
      <c r="AE185" s="22"/>
      <c r="AF185" s="23"/>
      <c r="AG185" s="21"/>
      <c r="AH185" s="22"/>
      <c r="AI185" s="22"/>
      <c r="AJ185" s="22"/>
      <c r="AK185" s="23"/>
      <c r="AL185" s="21"/>
      <c r="AM185" s="22"/>
      <c r="AN185" s="22"/>
      <c r="AO185" s="22"/>
      <c r="AP185" s="23"/>
      <c r="AQ185" s="21"/>
      <c r="AR185" s="22"/>
      <c r="AS185" s="22"/>
      <c r="AT185" s="22"/>
      <c r="AU185" s="23"/>
      <c r="AV185" s="21"/>
      <c r="AW185" s="22"/>
      <c r="AX185" s="22"/>
      <c r="AY185" s="22"/>
      <c r="AZ185" s="23"/>
      <c r="BA185" s="21"/>
      <c r="BB185" s="22"/>
      <c r="BC185" s="22"/>
      <c r="BD185" s="22"/>
      <c r="BE185" s="23"/>
      <c r="BF185" s="21"/>
      <c r="BG185" s="22"/>
      <c r="BH185" s="22"/>
      <c r="BI185" s="22"/>
      <c r="BJ185" s="23"/>
      <c r="BK185" s="24"/>
      <c r="BL185" s="35"/>
    </row>
    <row r="186" spans="1:64" s="25" customFormat="1" ht="15">
      <c r="A186" s="20"/>
      <c r="B186" s="7" t="s">
        <v>215</v>
      </c>
      <c r="C186" s="21">
        <v>0</v>
      </c>
      <c r="D186" s="22">
        <v>0.5648142590333</v>
      </c>
      <c r="E186" s="22">
        <v>0</v>
      </c>
      <c r="F186" s="22">
        <v>0</v>
      </c>
      <c r="G186" s="23">
        <v>0</v>
      </c>
      <c r="H186" s="21">
        <v>3.1557727688961004</v>
      </c>
      <c r="I186" s="22">
        <v>2.5038803449332</v>
      </c>
      <c r="J186" s="22">
        <v>0</v>
      </c>
      <c r="K186" s="22">
        <v>0</v>
      </c>
      <c r="L186" s="23">
        <v>2.7253364918658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2.5508798387296996</v>
      </c>
      <c r="S186" s="22">
        <v>0.2619707884</v>
      </c>
      <c r="T186" s="22">
        <v>0</v>
      </c>
      <c r="U186" s="22">
        <v>0</v>
      </c>
      <c r="V186" s="23">
        <v>1.7818332554990999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8.373209926477</v>
      </c>
      <c r="AW186" s="22">
        <v>1.6703278227899847</v>
      </c>
      <c r="AX186" s="22">
        <v>0</v>
      </c>
      <c r="AY186" s="22">
        <v>0</v>
      </c>
      <c r="AZ186" s="23">
        <v>14.569220595161397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6.0000342638078985</v>
      </c>
      <c r="BG186" s="22">
        <v>1.5343948054658</v>
      </c>
      <c r="BH186" s="22">
        <v>0</v>
      </c>
      <c r="BI186" s="22">
        <v>0</v>
      </c>
      <c r="BJ186" s="23">
        <v>7.000803385496098</v>
      </c>
      <c r="BK186" s="24">
        <f>SUM(C186:BJ186)</f>
        <v>52.69247854655538</v>
      </c>
      <c r="BL186" s="35"/>
    </row>
    <row r="187" spans="1:64" s="25" customFormat="1" ht="15">
      <c r="A187" s="20"/>
      <c r="B187" s="7" t="s">
        <v>196</v>
      </c>
      <c r="C187" s="21">
        <v>0</v>
      </c>
      <c r="D187" s="22">
        <v>9.809961967333301</v>
      </c>
      <c r="E187" s="22">
        <v>0</v>
      </c>
      <c r="F187" s="22">
        <v>0</v>
      </c>
      <c r="G187" s="23">
        <v>0</v>
      </c>
      <c r="H187" s="21">
        <v>65.5696575150759</v>
      </c>
      <c r="I187" s="22">
        <v>13.5093894690658</v>
      </c>
      <c r="J187" s="22">
        <v>0</v>
      </c>
      <c r="K187" s="22">
        <v>0</v>
      </c>
      <c r="L187" s="23">
        <v>176.45733287516293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42.459116828248085</v>
      </c>
      <c r="S187" s="22">
        <v>0.9009017409661001</v>
      </c>
      <c r="T187" s="22">
        <v>0</v>
      </c>
      <c r="U187" s="22">
        <v>0</v>
      </c>
      <c r="V187" s="23">
        <v>8.3692359787982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382.3706770419778</v>
      </c>
      <c r="AW187" s="22">
        <v>89.96479943679982</v>
      </c>
      <c r="AX187" s="22">
        <v>0.0497419035</v>
      </c>
      <c r="AY187" s="22">
        <v>0</v>
      </c>
      <c r="AZ187" s="23">
        <v>362.5121110389147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212.583426452769</v>
      </c>
      <c r="BG187" s="22">
        <v>9.020824057895299</v>
      </c>
      <c r="BH187" s="22">
        <v>0</v>
      </c>
      <c r="BI187" s="22">
        <v>0</v>
      </c>
      <c r="BJ187" s="23">
        <v>32.575663806714694</v>
      </c>
      <c r="BK187" s="24">
        <f>SUM(C187:BJ187)</f>
        <v>1406.1528401132216</v>
      </c>
      <c r="BL187" s="35"/>
    </row>
    <row r="188" spans="1:64" s="25" customFormat="1" ht="15">
      <c r="A188" s="20"/>
      <c r="B188" s="7" t="s">
        <v>212</v>
      </c>
      <c r="C188" s="21">
        <v>0</v>
      </c>
      <c r="D188" s="22">
        <v>0.6079367694333</v>
      </c>
      <c r="E188" s="22">
        <v>0</v>
      </c>
      <c r="F188" s="22">
        <v>0</v>
      </c>
      <c r="G188" s="23">
        <v>0</v>
      </c>
      <c r="H188" s="21">
        <v>6.8904781991957</v>
      </c>
      <c r="I188" s="22">
        <v>1.1492255996663001</v>
      </c>
      <c r="J188" s="22">
        <v>0</v>
      </c>
      <c r="K188" s="22">
        <v>0</v>
      </c>
      <c r="L188" s="23">
        <v>14.5962133756644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9.3125539130616</v>
      </c>
      <c r="S188" s="22">
        <v>6.1695811177662</v>
      </c>
      <c r="T188" s="22">
        <v>0</v>
      </c>
      <c r="U188" s="22">
        <v>0</v>
      </c>
      <c r="V188" s="23">
        <v>13.433742766864805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27.438052924183097</v>
      </c>
      <c r="AW188" s="22">
        <v>20.94334536924757</v>
      </c>
      <c r="AX188" s="22">
        <v>0</v>
      </c>
      <c r="AY188" s="22">
        <v>0</v>
      </c>
      <c r="AZ188" s="23">
        <v>47.09819749408351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29.040842074692893</v>
      </c>
      <c r="BG188" s="22">
        <v>13.178828783264402</v>
      </c>
      <c r="BH188" s="22">
        <v>0</v>
      </c>
      <c r="BI188" s="22">
        <v>0</v>
      </c>
      <c r="BJ188" s="23">
        <v>53.09689004121802</v>
      </c>
      <c r="BK188" s="24">
        <f>SUM(C188:BJ188)</f>
        <v>242.9558884283418</v>
      </c>
      <c r="BL188" s="35"/>
    </row>
    <row r="189" spans="1:63" s="25" customFormat="1" ht="15">
      <c r="A189" s="20"/>
      <c r="B189" s="7" t="s">
        <v>197</v>
      </c>
      <c r="C189" s="21">
        <v>0</v>
      </c>
      <c r="D189" s="22">
        <v>0.7120211666666</v>
      </c>
      <c r="E189" s="22">
        <v>0</v>
      </c>
      <c r="F189" s="22">
        <v>0</v>
      </c>
      <c r="G189" s="23">
        <v>0</v>
      </c>
      <c r="H189" s="21">
        <v>6.280126277229499</v>
      </c>
      <c r="I189" s="22">
        <v>2.3055683559327</v>
      </c>
      <c r="J189" s="22">
        <v>0</v>
      </c>
      <c r="K189" s="22">
        <v>0</v>
      </c>
      <c r="L189" s="23">
        <v>45.52479477913171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1.8965172232298002</v>
      </c>
      <c r="S189" s="22">
        <v>0.2961895247997</v>
      </c>
      <c r="T189" s="22">
        <v>0</v>
      </c>
      <c r="U189" s="22">
        <v>0</v>
      </c>
      <c r="V189" s="23">
        <v>1.9258730559656998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5.0188200412834</v>
      </c>
      <c r="AW189" s="22">
        <v>1.0922713455831967</v>
      </c>
      <c r="AX189" s="22">
        <v>0</v>
      </c>
      <c r="AY189" s="22">
        <v>0</v>
      </c>
      <c r="AZ189" s="23">
        <v>6.360370929096501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1.8170003609871999</v>
      </c>
      <c r="BG189" s="22">
        <v>3.0613408878663</v>
      </c>
      <c r="BH189" s="22">
        <v>0</v>
      </c>
      <c r="BI189" s="22">
        <v>0</v>
      </c>
      <c r="BJ189" s="23">
        <v>1.4974922412980995</v>
      </c>
      <c r="BK189" s="24">
        <f>SUM(C189:BJ189)</f>
        <v>77.78838618907041</v>
      </c>
    </row>
    <row r="190" spans="1:63" s="30" customFormat="1" ht="15">
      <c r="A190" s="20"/>
      <c r="B190" s="8" t="s">
        <v>27</v>
      </c>
      <c r="C190" s="26">
        <f>SUM(C186:C189)</f>
        <v>0</v>
      </c>
      <c r="D190" s="26">
        <f aca="true" t="shared" si="29" ref="D190:BJ190">SUM(D186:D189)</f>
        <v>11.694734162466501</v>
      </c>
      <c r="E190" s="26">
        <f t="shared" si="29"/>
        <v>0</v>
      </c>
      <c r="F190" s="26">
        <f t="shared" si="29"/>
        <v>0</v>
      </c>
      <c r="G190" s="26">
        <f t="shared" si="29"/>
        <v>0</v>
      </c>
      <c r="H190" s="26">
        <f t="shared" si="29"/>
        <v>81.8960347603972</v>
      </c>
      <c r="I190" s="26">
        <f t="shared" si="29"/>
        <v>19.468063769597997</v>
      </c>
      <c r="J190" s="26">
        <f t="shared" si="29"/>
        <v>0</v>
      </c>
      <c r="K190" s="26">
        <f t="shared" si="29"/>
        <v>0</v>
      </c>
      <c r="L190" s="26">
        <f t="shared" si="29"/>
        <v>239.30367752182485</v>
      </c>
      <c r="M190" s="26">
        <f t="shared" si="29"/>
        <v>0</v>
      </c>
      <c r="N190" s="26">
        <f t="shared" si="29"/>
        <v>0</v>
      </c>
      <c r="O190" s="26">
        <f t="shared" si="29"/>
        <v>0</v>
      </c>
      <c r="P190" s="26">
        <f t="shared" si="29"/>
        <v>0</v>
      </c>
      <c r="Q190" s="26">
        <f t="shared" si="29"/>
        <v>0</v>
      </c>
      <c r="R190" s="26">
        <f t="shared" si="29"/>
        <v>56.21906780326918</v>
      </c>
      <c r="S190" s="26">
        <f t="shared" si="29"/>
        <v>7.6286431719320005</v>
      </c>
      <c r="T190" s="26">
        <f t="shared" si="29"/>
        <v>0</v>
      </c>
      <c r="U190" s="26">
        <f t="shared" si="29"/>
        <v>0</v>
      </c>
      <c r="V190" s="26">
        <f t="shared" si="29"/>
        <v>25.510685057127805</v>
      </c>
      <c r="W190" s="26">
        <f t="shared" si="29"/>
        <v>0</v>
      </c>
      <c r="X190" s="26">
        <f t="shared" si="29"/>
        <v>0</v>
      </c>
      <c r="Y190" s="26">
        <f t="shared" si="29"/>
        <v>0</v>
      </c>
      <c r="Z190" s="26">
        <f t="shared" si="29"/>
        <v>0</v>
      </c>
      <c r="AA190" s="26">
        <f t="shared" si="29"/>
        <v>0</v>
      </c>
      <c r="AB190" s="26">
        <f t="shared" si="29"/>
        <v>0</v>
      </c>
      <c r="AC190" s="26">
        <f t="shared" si="29"/>
        <v>0</v>
      </c>
      <c r="AD190" s="26">
        <f t="shared" si="29"/>
        <v>0</v>
      </c>
      <c r="AE190" s="26">
        <f t="shared" si="29"/>
        <v>0</v>
      </c>
      <c r="AF190" s="26">
        <f t="shared" si="29"/>
        <v>0</v>
      </c>
      <c r="AG190" s="26">
        <f t="shared" si="29"/>
        <v>0</v>
      </c>
      <c r="AH190" s="26">
        <f t="shared" si="29"/>
        <v>0</v>
      </c>
      <c r="AI190" s="26">
        <f t="shared" si="29"/>
        <v>0</v>
      </c>
      <c r="AJ190" s="26">
        <f t="shared" si="29"/>
        <v>0</v>
      </c>
      <c r="AK190" s="26">
        <f t="shared" si="29"/>
        <v>0</v>
      </c>
      <c r="AL190" s="26">
        <f t="shared" si="29"/>
        <v>0</v>
      </c>
      <c r="AM190" s="26">
        <f t="shared" si="29"/>
        <v>0</v>
      </c>
      <c r="AN190" s="26">
        <f t="shared" si="29"/>
        <v>0</v>
      </c>
      <c r="AO190" s="26">
        <f t="shared" si="29"/>
        <v>0</v>
      </c>
      <c r="AP190" s="26">
        <f t="shared" si="29"/>
        <v>0</v>
      </c>
      <c r="AQ190" s="26">
        <f t="shared" si="29"/>
        <v>0</v>
      </c>
      <c r="AR190" s="26">
        <f t="shared" si="29"/>
        <v>0</v>
      </c>
      <c r="AS190" s="26">
        <f t="shared" si="29"/>
        <v>0</v>
      </c>
      <c r="AT190" s="26">
        <f t="shared" si="29"/>
        <v>0</v>
      </c>
      <c r="AU190" s="26">
        <f t="shared" si="29"/>
        <v>0</v>
      </c>
      <c r="AV190" s="26">
        <f t="shared" si="29"/>
        <v>423.20075993392123</v>
      </c>
      <c r="AW190" s="26">
        <f t="shared" si="29"/>
        <v>113.67074397442057</v>
      </c>
      <c r="AX190" s="26">
        <f t="shared" si="29"/>
        <v>0.0497419035</v>
      </c>
      <c r="AY190" s="26">
        <f t="shared" si="29"/>
        <v>0</v>
      </c>
      <c r="AZ190" s="26">
        <f t="shared" si="29"/>
        <v>430.53990005725615</v>
      </c>
      <c r="BA190" s="26">
        <f t="shared" si="29"/>
        <v>0</v>
      </c>
      <c r="BB190" s="26">
        <f t="shared" si="29"/>
        <v>0</v>
      </c>
      <c r="BC190" s="26">
        <f t="shared" si="29"/>
        <v>0</v>
      </c>
      <c r="BD190" s="26">
        <f t="shared" si="29"/>
        <v>0</v>
      </c>
      <c r="BE190" s="26">
        <f t="shared" si="29"/>
        <v>0</v>
      </c>
      <c r="BF190" s="26">
        <f t="shared" si="29"/>
        <v>249.441303152257</v>
      </c>
      <c r="BG190" s="26">
        <f t="shared" si="29"/>
        <v>26.7953885344918</v>
      </c>
      <c r="BH190" s="26">
        <f t="shared" si="29"/>
        <v>0</v>
      </c>
      <c r="BI190" s="26">
        <f t="shared" si="29"/>
        <v>0</v>
      </c>
      <c r="BJ190" s="26">
        <f t="shared" si="29"/>
        <v>94.17084947472692</v>
      </c>
      <c r="BK190" s="28">
        <f>SUM(BK186:BK189)</f>
        <v>1779.5895932771891</v>
      </c>
    </row>
    <row r="192" spans="1:13" ht="15">
      <c r="A192" s="60" t="s">
        <v>235</v>
      </c>
      <c r="B192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</row>
    <row r="193" spans="1:13" ht="15">
      <c r="A193" s="60" t="s">
        <v>236</v>
      </c>
      <c r="B193"/>
      <c r="C193"/>
      <c r="D193"/>
      <c r="E193"/>
      <c r="F193"/>
      <c r="G193"/>
      <c r="H193"/>
      <c r="I193"/>
      <c r="J193"/>
      <c r="K193" s="60" t="s">
        <v>237</v>
      </c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 s="60" t="s">
        <v>238</v>
      </c>
      <c r="L194"/>
      <c r="M194"/>
    </row>
    <row r="195" spans="1:13" ht="15">
      <c r="A195" s="60" t="s">
        <v>239</v>
      </c>
      <c r="B195"/>
      <c r="C195"/>
      <c r="D195"/>
      <c r="E195"/>
      <c r="F195"/>
      <c r="G195"/>
      <c r="H195"/>
      <c r="I195"/>
      <c r="J195"/>
      <c r="K195" s="60" t="s">
        <v>240</v>
      </c>
      <c r="L195"/>
      <c r="M195"/>
    </row>
    <row r="196" spans="1:13" ht="15">
      <c r="A196" s="60" t="s">
        <v>241</v>
      </c>
      <c r="B196"/>
      <c r="C196"/>
      <c r="D196"/>
      <c r="E196"/>
      <c r="F196"/>
      <c r="G196"/>
      <c r="H196"/>
      <c r="I196"/>
      <c r="J196"/>
      <c r="K196" s="60" t="s">
        <v>242</v>
      </c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 s="60" t="s">
        <v>243</v>
      </c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 s="60" t="s">
        <v>244</v>
      </c>
      <c r="L198"/>
      <c r="M198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85" t="s">
        <v>234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5">
      <c r="B3" s="85" t="s">
        <v>198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5">
      <c r="B5" s="46">
        <v>1</v>
      </c>
      <c r="C5" s="47" t="s">
        <v>59</v>
      </c>
      <c r="D5" s="48">
        <v>0.056141824266200006</v>
      </c>
      <c r="E5" s="48">
        <v>0.3143585054992</v>
      </c>
      <c r="F5" s="48">
        <v>6.028850586287998</v>
      </c>
      <c r="G5" s="48">
        <v>0.0013037252332</v>
      </c>
      <c r="H5" s="48">
        <v>0</v>
      </c>
      <c r="I5" s="49">
        <v>0</v>
      </c>
      <c r="J5" s="49">
        <v>0</v>
      </c>
      <c r="K5" s="49">
        <f>D5+E5+F5+G5+H5+I5+J5</f>
        <v>6.4006546412865974</v>
      </c>
      <c r="L5" s="48">
        <v>0.0876135877655</v>
      </c>
    </row>
    <row r="6" spans="2:12" ht="15">
      <c r="B6" s="46">
        <v>2</v>
      </c>
      <c r="C6" s="50" t="s">
        <v>60</v>
      </c>
      <c r="D6" s="48">
        <v>68.10714565297248</v>
      </c>
      <c r="E6" s="48">
        <v>459.8328252423328</v>
      </c>
      <c r="F6" s="48">
        <v>1289.4435323013283</v>
      </c>
      <c r="G6" s="48">
        <v>105.46500521437024</v>
      </c>
      <c r="H6" s="48">
        <v>0</v>
      </c>
      <c r="I6" s="49">
        <v>34.08519999999999</v>
      </c>
      <c r="J6" s="49">
        <v>89.31139999999998</v>
      </c>
      <c r="K6" s="49">
        <f aca="true" t="shared" si="0" ref="K6:K41">D6+E6+F6+G6+H6+I6+J6</f>
        <v>2046.245108411004</v>
      </c>
      <c r="L6" s="48">
        <v>21.376855601128103</v>
      </c>
    </row>
    <row r="7" spans="2:12" ht="15">
      <c r="B7" s="46">
        <v>3</v>
      </c>
      <c r="C7" s="47" t="s">
        <v>61</v>
      </c>
      <c r="D7" s="48">
        <v>1.3234298593653002</v>
      </c>
      <c r="E7" s="48">
        <v>3.4868378320314</v>
      </c>
      <c r="F7" s="48">
        <v>19.244968663543286</v>
      </c>
      <c r="G7" s="48">
        <v>0.7495391111654001</v>
      </c>
      <c r="H7" s="48">
        <v>0</v>
      </c>
      <c r="I7" s="49">
        <v>0.18869999999999998</v>
      </c>
      <c r="J7" s="49">
        <v>0.27599999999999997</v>
      </c>
      <c r="K7" s="49">
        <f t="shared" si="0"/>
        <v>25.269475466105387</v>
      </c>
      <c r="L7" s="48">
        <v>0.3616425569658</v>
      </c>
    </row>
    <row r="8" spans="2:12" ht="15">
      <c r="B8" s="46">
        <v>4</v>
      </c>
      <c r="C8" s="50" t="s">
        <v>62</v>
      </c>
      <c r="D8" s="48">
        <v>15.679847939885898</v>
      </c>
      <c r="E8" s="48">
        <v>150.2730356313413</v>
      </c>
      <c r="F8" s="48">
        <v>620.2975137544931</v>
      </c>
      <c r="G8" s="48">
        <v>31.838675066383693</v>
      </c>
      <c r="H8" s="48">
        <v>0</v>
      </c>
      <c r="I8" s="49">
        <v>8.935599999999999</v>
      </c>
      <c r="J8" s="49">
        <v>26.9056</v>
      </c>
      <c r="K8" s="49">
        <f t="shared" si="0"/>
        <v>853.930272392104</v>
      </c>
      <c r="L8" s="48">
        <v>10.1439231668159</v>
      </c>
    </row>
    <row r="9" spans="2:12" ht="15">
      <c r="B9" s="46">
        <v>5</v>
      </c>
      <c r="C9" s="50" t="s">
        <v>63</v>
      </c>
      <c r="D9" s="48">
        <v>46.6764839503681</v>
      </c>
      <c r="E9" s="48">
        <v>173.85848705542617</v>
      </c>
      <c r="F9" s="48">
        <v>1618.0510979704575</v>
      </c>
      <c r="G9" s="48">
        <v>43.0417041866972</v>
      </c>
      <c r="H9" s="48">
        <v>0</v>
      </c>
      <c r="I9" s="49">
        <v>36.2418</v>
      </c>
      <c r="J9" s="49">
        <v>98.56259999999997</v>
      </c>
      <c r="K9" s="49">
        <f t="shared" si="0"/>
        <v>2016.4321731629489</v>
      </c>
      <c r="L9" s="48">
        <v>45.77985908989389</v>
      </c>
    </row>
    <row r="10" spans="2:12" ht="15">
      <c r="B10" s="46">
        <v>6</v>
      </c>
      <c r="C10" s="50" t="s">
        <v>64</v>
      </c>
      <c r="D10" s="48">
        <v>23.9024339718902</v>
      </c>
      <c r="E10" s="48">
        <v>129.37993315059353</v>
      </c>
      <c r="F10" s="48">
        <v>444.007844729441</v>
      </c>
      <c r="G10" s="48">
        <v>28.1171876625553</v>
      </c>
      <c r="H10" s="48">
        <v>0</v>
      </c>
      <c r="I10" s="49">
        <v>14.3471</v>
      </c>
      <c r="J10" s="49">
        <v>35.28260000000001</v>
      </c>
      <c r="K10" s="49">
        <f t="shared" si="0"/>
        <v>675.03709951448</v>
      </c>
      <c r="L10" s="48">
        <v>7.2936263552892004</v>
      </c>
    </row>
    <row r="11" spans="2:12" ht="15">
      <c r="B11" s="46">
        <v>7</v>
      </c>
      <c r="C11" s="50" t="s">
        <v>65</v>
      </c>
      <c r="D11" s="48">
        <v>317.2833980651095</v>
      </c>
      <c r="E11" s="48">
        <v>173.98111486128033</v>
      </c>
      <c r="F11" s="48">
        <v>939.8945562273798</v>
      </c>
      <c r="G11" s="48">
        <v>36.9704339683436</v>
      </c>
      <c r="H11" s="48">
        <v>0</v>
      </c>
      <c r="I11" s="49">
        <v>0</v>
      </c>
      <c r="J11" s="49">
        <v>0</v>
      </c>
      <c r="K11" s="49">
        <f t="shared" si="0"/>
        <v>1468.1295031221132</v>
      </c>
      <c r="L11" s="48">
        <v>13.799309356808696</v>
      </c>
    </row>
    <row r="12" spans="2:12" ht="15">
      <c r="B12" s="46">
        <v>8</v>
      </c>
      <c r="C12" s="47" t="s">
        <v>66</v>
      </c>
      <c r="D12" s="48">
        <v>3.740193577231401</v>
      </c>
      <c r="E12" s="48">
        <v>9.748387294426495</v>
      </c>
      <c r="F12" s="48">
        <v>66.27169486651698</v>
      </c>
      <c r="G12" s="48">
        <v>3.3972523428977004</v>
      </c>
      <c r="H12" s="48">
        <v>0</v>
      </c>
      <c r="I12" s="49">
        <v>0</v>
      </c>
      <c r="J12" s="49">
        <v>0</v>
      </c>
      <c r="K12" s="49">
        <f t="shared" si="0"/>
        <v>83.15752808107257</v>
      </c>
      <c r="L12" s="48">
        <v>0.9391008456314</v>
      </c>
    </row>
    <row r="13" spans="2:12" ht="15">
      <c r="B13" s="46">
        <v>9</v>
      </c>
      <c r="C13" s="47" t="s">
        <v>67</v>
      </c>
      <c r="D13" s="48">
        <v>0.038133172699700006</v>
      </c>
      <c r="E13" s="48">
        <v>0.7081579496325999</v>
      </c>
      <c r="F13" s="48">
        <v>4.943306529125598</v>
      </c>
      <c r="G13" s="48">
        <v>0.07194528099959999</v>
      </c>
      <c r="H13" s="48">
        <v>0</v>
      </c>
      <c r="I13" s="49">
        <v>0</v>
      </c>
      <c r="J13" s="49">
        <v>0</v>
      </c>
      <c r="K13" s="49">
        <f t="shared" si="0"/>
        <v>5.761542932457498</v>
      </c>
      <c r="L13" s="48">
        <v>0.04917245376649999</v>
      </c>
    </row>
    <row r="14" spans="2:12" ht="15">
      <c r="B14" s="46">
        <v>10</v>
      </c>
      <c r="C14" s="50" t="s">
        <v>68</v>
      </c>
      <c r="D14" s="48">
        <v>172.7942189779205</v>
      </c>
      <c r="E14" s="48">
        <v>445.53999660941065</v>
      </c>
      <c r="F14" s="48">
        <v>893.0786121693741</v>
      </c>
      <c r="G14" s="48">
        <v>72.63600445561339</v>
      </c>
      <c r="H14" s="48">
        <v>0</v>
      </c>
      <c r="I14" s="49">
        <v>92.7056</v>
      </c>
      <c r="J14" s="49">
        <v>18.673900000000003</v>
      </c>
      <c r="K14" s="49">
        <f t="shared" si="0"/>
        <v>1695.4283322123185</v>
      </c>
      <c r="L14" s="48">
        <v>14.101591320920901</v>
      </c>
    </row>
    <row r="15" spans="2:12" ht="15">
      <c r="B15" s="46">
        <v>11</v>
      </c>
      <c r="C15" s="50" t="s">
        <v>69</v>
      </c>
      <c r="D15" s="48">
        <v>1045.4391789719018</v>
      </c>
      <c r="E15" s="48">
        <v>2695.9970001261277</v>
      </c>
      <c r="F15" s="48">
        <v>11827.845992706372</v>
      </c>
      <c r="G15" s="48">
        <v>672.5902391157472</v>
      </c>
      <c r="H15" s="48">
        <v>0</v>
      </c>
      <c r="I15" s="49">
        <v>247.1647</v>
      </c>
      <c r="J15" s="49">
        <v>1253.5021999999994</v>
      </c>
      <c r="K15" s="49">
        <f t="shared" si="0"/>
        <v>17742.539310920147</v>
      </c>
      <c r="L15" s="48">
        <v>117.3461477925889</v>
      </c>
    </row>
    <row r="16" spans="2:12" ht="15">
      <c r="B16" s="46">
        <v>12</v>
      </c>
      <c r="C16" s="50" t="s">
        <v>70</v>
      </c>
      <c r="D16" s="48">
        <v>1013.3871599487911</v>
      </c>
      <c r="E16" s="48">
        <v>3521.8736659329006</v>
      </c>
      <c r="F16" s="48">
        <v>2726.982375347203</v>
      </c>
      <c r="G16" s="48">
        <v>77.4520207496922</v>
      </c>
      <c r="H16" s="48">
        <v>0</v>
      </c>
      <c r="I16" s="49">
        <v>153.5206</v>
      </c>
      <c r="J16" s="49">
        <v>569.3483999999997</v>
      </c>
      <c r="K16" s="49">
        <f t="shared" si="0"/>
        <v>8062.564221978587</v>
      </c>
      <c r="L16" s="48">
        <v>60.00046223302341</v>
      </c>
    </row>
    <row r="17" spans="2:12" ht="15">
      <c r="B17" s="46">
        <v>13</v>
      </c>
      <c r="C17" s="50" t="s">
        <v>71</v>
      </c>
      <c r="D17" s="48">
        <v>13.264005356118105</v>
      </c>
      <c r="E17" s="48">
        <v>121.71640995162001</v>
      </c>
      <c r="F17" s="48">
        <v>444.4505772476617</v>
      </c>
      <c r="G17" s="48">
        <v>24.358507600388805</v>
      </c>
      <c r="H17" s="48">
        <v>0</v>
      </c>
      <c r="I17" s="49">
        <v>3.4474</v>
      </c>
      <c r="J17" s="49">
        <v>15.649799999999994</v>
      </c>
      <c r="K17" s="49">
        <f t="shared" si="0"/>
        <v>622.8867001557886</v>
      </c>
      <c r="L17" s="48">
        <v>8.4368745157533</v>
      </c>
    </row>
    <row r="18" spans="2:12" ht="15">
      <c r="B18" s="46">
        <v>14</v>
      </c>
      <c r="C18" s="50" t="s">
        <v>72</v>
      </c>
      <c r="D18" s="48">
        <v>3.7136759624592997</v>
      </c>
      <c r="E18" s="48">
        <v>40.089077012507786</v>
      </c>
      <c r="F18" s="48">
        <v>316.1657946128726</v>
      </c>
      <c r="G18" s="48">
        <v>6.13422040266</v>
      </c>
      <c r="H18" s="48">
        <v>0</v>
      </c>
      <c r="I18" s="49">
        <v>5.109999999999999</v>
      </c>
      <c r="J18" s="49">
        <v>6.9479</v>
      </c>
      <c r="K18" s="49">
        <f t="shared" si="0"/>
        <v>378.1606679904997</v>
      </c>
      <c r="L18" s="48">
        <v>4.2066107677544</v>
      </c>
    </row>
    <row r="19" spans="2:12" ht="15">
      <c r="B19" s="46">
        <v>15</v>
      </c>
      <c r="C19" s="50" t="s">
        <v>73</v>
      </c>
      <c r="D19" s="48">
        <v>35.0615020548961</v>
      </c>
      <c r="E19" s="48">
        <v>479.4631925985804</v>
      </c>
      <c r="F19" s="48">
        <v>1721.3551878455805</v>
      </c>
      <c r="G19" s="48">
        <v>92.2103272545862</v>
      </c>
      <c r="H19" s="48">
        <v>0</v>
      </c>
      <c r="I19" s="49">
        <v>2.3165999999999998</v>
      </c>
      <c r="J19" s="49">
        <v>63.862500000000004</v>
      </c>
      <c r="K19" s="49">
        <f t="shared" si="0"/>
        <v>2394.2693097536435</v>
      </c>
      <c r="L19" s="48">
        <v>19.7873374593908</v>
      </c>
    </row>
    <row r="20" spans="2:12" ht="15">
      <c r="B20" s="46">
        <v>16</v>
      </c>
      <c r="C20" s="50" t="s">
        <v>74</v>
      </c>
      <c r="D20" s="48">
        <v>1777.6264480887887</v>
      </c>
      <c r="E20" s="48">
        <v>5284.229396652032</v>
      </c>
      <c r="F20" s="48">
        <v>6016.069024533821</v>
      </c>
      <c r="G20" s="48">
        <v>161.9034650345271</v>
      </c>
      <c r="H20" s="48">
        <v>0</v>
      </c>
      <c r="I20" s="49">
        <v>355.44129999999996</v>
      </c>
      <c r="J20" s="49">
        <v>854.4857000000003</v>
      </c>
      <c r="K20" s="49">
        <f t="shared" si="0"/>
        <v>14449.75533430917</v>
      </c>
      <c r="L20" s="48">
        <v>152.33625832606177</v>
      </c>
    </row>
    <row r="21" spans="2:12" ht="15">
      <c r="B21" s="46">
        <v>17</v>
      </c>
      <c r="C21" s="50" t="s">
        <v>75</v>
      </c>
      <c r="D21" s="48">
        <v>274.82498550280394</v>
      </c>
      <c r="E21" s="48">
        <v>350.4312644872036</v>
      </c>
      <c r="F21" s="48">
        <v>1647.7517366023328</v>
      </c>
      <c r="G21" s="48">
        <v>55.67192634674119</v>
      </c>
      <c r="H21" s="48">
        <v>0</v>
      </c>
      <c r="I21" s="49">
        <v>68.94630000000001</v>
      </c>
      <c r="J21" s="49">
        <v>130.32650000000004</v>
      </c>
      <c r="K21" s="49">
        <f t="shared" si="0"/>
        <v>2527.9527129390817</v>
      </c>
      <c r="L21" s="48">
        <v>35.1437666072599</v>
      </c>
    </row>
    <row r="22" spans="2:12" ht="15">
      <c r="B22" s="46">
        <v>18</v>
      </c>
      <c r="C22" s="47" t="s">
        <v>96</v>
      </c>
      <c r="D22" s="48">
        <v>0.0074219770666</v>
      </c>
      <c r="E22" s="48">
        <v>0.0007117906333</v>
      </c>
      <c r="F22" s="48">
        <v>0.28957805036590006</v>
      </c>
      <c r="G22" s="48">
        <v>0.0023346530666</v>
      </c>
      <c r="H22" s="48">
        <v>0</v>
      </c>
      <c r="I22" s="49">
        <v>0</v>
      </c>
      <c r="J22" s="49">
        <v>0</v>
      </c>
      <c r="K22" s="49">
        <f t="shared" si="0"/>
        <v>0.30004647113240007</v>
      </c>
      <c r="L22" s="48">
        <v>0.0020086824333</v>
      </c>
    </row>
    <row r="23" spans="2:12" ht="15">
      <c r="B23" s="46">
        <v>19</v>
      </c>
      <c r="C23" s="50" t="s">
        <v>76</v>
      </c>
      <c r="D23" s="48">
        <v>247.4049684412117</v>
      </c>
      <c r="E23" s="48">
        <v>622.8492239229306</v>
      </c>
      <c r="F23" s="48">
        <v>2733.3414378394887</v>
      </c>
      <c r="G23" s="48">
        <v>113.4149777986354</v>
      </c>
      <c r="H23" s="48">
        <v>0</v>
      </c>
      <c r="I23" s="49">
        <v>47.6344</v>
      </c>
      <c r="J23" s="49">
        <v>155.72170000000006</v>
      </c>
      <c r="K23" s="49">
        <f t="shared" si="0"/>
        <v>3920.3667080022665</v>
      </c>
      <c r="L23" s="48">
        <v>41.99182369624499</v>
      </c>
    </row>
    <row r="24" spans="2:12" ht="15">
      <c r="B24" s="46">
        <v>20</v>
      </c>
      <c r="C24" s="50" t="s">
        <v>77</v>
      </c>
      <c r="D24" s="48">
        <v>15545.310528324366</v>
      </c>
      <c r="E24" s="48">
        <v>39304.29245504845</v>
      </c>
      <c r="F24" s="48">
        <v>29615.224633261194</v>
      </c>
      <c r="G24" s="48">
        <v>1177.3994461374698</v>
      </c>
      <c r="H24" s="48">
        <v>0</v>
      </c>
      <c r="I24" s="49">
        <v>3519.6736814818846</v>
      </c>
      <c r="J24" s="49">
        <v>27799.43994835215</v>
      </c>
      <c r="K24" s="49">
        <f t="shared" si="0"/>
        <v>116961.3406926055</v>
      </c>
      <c r="L24" s="48">
        <v>502.36101109032444</v>
      </c>
    </row>
    <row r="25" spans="2:12" ht="15">
      <c r="B25" s="46">
        <v>21</v>
      </c>
      <c r="C25" s="47" t="s">
        <v>78</v>
      </c>
      <c r="D25" s="48">
        <v>0.8568636318985001</v>
      </c>
      <c r="E25" s="48">
        <v>2.3637126052975</v>
      </c>
      <c r="F25" s="48">
        <v>19.612072264812298</v>
      </c>
      <c r="G25" s="48">
        <v>0.39752947233290004</v>
      </c>
      <c r="H25" s="48">
        <v>0</v>
      </c>
      <c r="I25" s="49">
        <v>0.2491</v>
      </c>
      <c r="J25" s="49">
        <v>1.1977999999999998</v>
      </c>
      <c r="K25" s="49">
        <f t="shared" si="0"/>
        <v>24.677077974341195</v>
      </c>
      <c r="L25" s="48">
        <v>0.2747687628992</v>
      </c>
    </row>
    <row r="26" spans="2:12" ht="15">
      <c r="B26" s="46">
        <v>22</v>
      </c>
      <c r="C26" s="50" t="s">
        <v>79</v>
      </c>
      <c r="D26" s="48">
        <v>1.4756518649637</v>
      </c>
      <c r="E26" s="48">
        <v>47.2250840680231</v>
      </c>
      <c r="F26" s="48">
        <v>114.82655794804884</v>
      </c>
      <c r="G26" s="48">
        <v>3.169754108097501</v>
      </c>
      <c r="H26" s="48">
        <v>0</v>
      </c>
      <c r="I26" s="49">
        <v>0.3971</v>
      </c>
      <c r="J26" s="49">
        <v>1.9215000000000004</v>
      </c>
      <c r="K26" s="49">
        <f t="shared" si="0"/>
        <v>169.01564798913313</v>
      </c>
      <c r="L26" s="48">
        <v>2.8138991901308</v>
      </c>
    </row>
    <row r="27" spans="2:12" ht="15">
      <c r="B27" s="46">
        <v>23</v>
      </c>
      <c r="C27" s="47" t="s">
        <v>80</v>
      </c>
      <c r="D27" s="48">
        <v>0.5255827352996</v>
      </c>
      <c r="E27" s="48">
        <v>0.7839131724988999</v>
      </c>
      <c r="F27" s="48">
        <v>5.7073388750266005</v>
      </c>
      <c r="G27" s="48">
        <v>0.3489028605663</v>
      </c>
      <c r="H27" s="48">
        <v>0</v>
      </c>
      <c r="I27" s="49">
        <v>0.0375</v>
      </c>
      <c r="J27" s="49">
        <v>0.1637</v>
      </c>
      <c r="K27" s="49">
        <f t="shared" si="0"/>
        <v>7.5669376433914</v>
      </c>
      <c r="L27" s="48">
        <v>0.2984295626661</v>
      </c>
    </row>
    <row r="28" spans="2:12" ht="15">
      <c r="B28" s="46">
        <v>24</v>
      </c>
      <c r="C28" s="47" t="s">
        <v>81</v>
      </c>
      <c r="D28" s="48">
        <v>0.7144008445992</v>
      </c>
      <c r="E28" s="48">
        <v>3.736258165831401</v>
      </c>
      <c r="F28" s="48">
        <v>30.984870182648912</v>
      </c>
      <c r="G28" s="48">
        <v>2.2386330344324996</v>
      </c>
      <c r="H28" s="48">
        <v>0</v>
      </c>
      <c r="I28" s="49">
        <v>0.3413</v>
      </c>
      <c r="J28" s="49">
        <v>0.6708000000000001</v>
      </c>
      <c r="K28" s="49">
        <f t="shared" si="0"/>
        <v>38.68626222751201</v>
      </c>
      <c r="L28" s="48">
        <v>2.6919867340662003</v>
      </c>
    </row>
    <row r="29" spans="2:12" ht="15">
      <c r="B29" s="46">
        <v>25</v>
      </c>
      <c r="C29" s="50" t="s">
        <v>82</v>
      </c>
      <c r="D29" s="48">
        <v>2231.425900470944</v>
      </c>
      <c r="E29" s="48">
        <v>5163.697095508903</v>
      </c>
      <c r="F29" s="48">
        <v>6815.426926568389</v>
      </c>
      <c r="G29" s="48">
        <v>184.63714310444595</v>
      </c>
      <c r="H29" s="48">
        <v>0</v>
      </c>
      <c r="I29" s="49">
        <v>276.2282</v>
      </c>
      <c r="J29" s="49">
        <v>1858.8086999999998</v>
      </c>
      <c r="K29" s="49">
        <f t="shared" si="0"/>
        <v>16530.22396565268</v>
      </c>
      <c r="L29" s="48">
        <v>116.11436615500558</v>
      </c>
    </row>
    <row r="30" spans="2:12" ht="15">
      <c r="B30" s="46">
        <v>26</v>
      </c>
      <c r="C30" s="50" t="s">
        <v>83</v>
      </c>
      <c r="D30" s="48">
        <v>86.91636531929629</v>
      </c>
      <c r="E30" s="48">
        <v>664.4703898315612</v>
      </c>
      <c r="F30" s="48">
        <v>1504.9419153189087</v>
      </c>
      <c r="G30" s="48">
        <v>79.49240710462111</v>
      </c>
      <c r="H30" s="48">
        <v>0</v>
      </c>
      <c r="I30" s="49">
        <v>12.4631</v>
      </c>
      <c r="J30" s="49">
        <v>93.8346</v>
      </c>
      <c r="K30" s="49">
        <f t="shared" si="0"/>
        <v>2442.1187775743874</v>
      </c>
      <c r="L30" s="48">
        <v>22.21577576981811</v>
      </c>
    </row>
    <row r="31" spans="2:12" ht="15">
      <c r="B31" s="46">
        <v>27</v>
      </c>
      <c r="C31" s="50" t="s">
        <v>22</v>
      </c>
      <c r="D31" s="48">
        <v>74.7320081601695</v>
      </c>
      <c r="E31" s="48">
        <v>243.420831503874</v>
      </c>
      <c r="F31" s="48">
        <v>1351.57926108318</v>
      </c>
      <c r="G31" s="48">
        <v>117.69286962925176</v>
      </c>
      <c r="H31" s="48">
        <v>0</v>
      </c>
      <c r="I31" s="49">
        <v>136.28179999999998</v>
      </c>
      <c r="J31" s="49">
        <v>395.5691000000002</v>
      </c>
      <c r="K31" s="49">
        <f t="shared" si="0"/>
        <v>2319.2758703764757</v>
      </c>
      <c r="L31" s="48">
        <v>58.48778540164911</v>
      </c>
    </row>
    <row r="32" spans="2:12" ht="15">
      <c r="B32" s="46">
        <v>28</v>
      </c>
      <c r="C32" s="50" t="s">
        <v>84</v>
      </c>
      <c r="D32" s="48">
        <v>2.8759362244279996</v>
      </c>
      <c r="E32" s="48">
        <v>15.182433746584705</v>
      </c>
      <c r="F32" s="48">
        <v>104.37538831886557</v>
      </c>
      <c r="G32" s="48">
        <v>3.0926617116621005</v>
      </c>
      <c r="H32" s="48">
        <v>0</v>
      </c>
      <c r="I32" s="49">
        <v>0</v>
      </c>
      <c r="J32" s="49">
        <v>0</v>
      </c>
      <c r="K32" s="49">
        <f t="shared" si="0"/>
        <v>125.52642000154039</v>
      </c>
      <c r="L32" s="48">
        <v>1.6377166499599995</v>
      </c>
    </row>
    <row r="33" spans="2:12" ht="15">
      <c r="B33" s="46">
        <v>29</v>
      </c>
      <c r="C33" s="50" t="s">
        <v>85</v>
      </c>
      <c r="D33" s="48">
        <v>102.70027940872006</v>
      </c>
      <c r="E33" s="48">
        <v>593.8522604677408</v>
      </c>
      <c r="F33" s="48">
        <v>2330.401715817183</v>
      </c>
      <c r="G33" s="48">
        <v>77.58647386602338</v>
      </c>
      <c r="H33" s="48">
        <v>0</v>
      </c>
      <c r="I33" s="49">
        <v>30.808300000000003</v>
      </c>
      <c r="J33" s="49">
        <v>151.17100000000005</v>
      </c>
      <c r="K33" s="49">
        <f t="shared" si="0"/>
        <v>3286.520029559668</v>
      </c>
      <c r="L33" s="48">
        <v>22.486703091055897</v>
      </c>
    </row>
    <row r="34" spans="2:12" ht="15">
      <c r="B34" s="46">
        <v>30</v>
      </c>
      <c r="C34" s="50" t="s">
        <v>86</v>
      </c>
      <c r="D34" s="48">
        <v>1283.896465120645</v>
      </c>
      <c r="E34" s="48">
        <v>1701.7253368969164</v>
      </c>
      <c r="F34" s="48">
        <v>2773.783744842095</v>
      </c>
      <c r="G34" s="48">
        <v>65.30381354404909</v>
      </c>
      <c r="H34" s="48">
        <v>0</v>
      </c>
      <c r="I34" s="49">
        <v>43.4414</v>
      </c>
      <c r="J34" s="49">
        <v>246.3080000000001</v>
      </c>
      <c r="K34" s="49">
        <f t="shared" si="0"/>
        <v>6114.458760403705</v>
      </c>
      <c r="L34" s="48">
        <v>30.323854409580502</v>
      </c>
    </row>
    <row r="35" spans="2:12" ht="15">
      <c r="B35" s="46">
        <v>31</v>
      </c>
      <c r="C35" s="47" t="s">
        <v>87</v>
      </c>
      <c r="D35" s="48">
        <v>4.6489292837986</v>
      </c>
      <c r="E35" s="48">
        <v>14.1004199223618</v>
      </c>
      <c r="F35" s="48">
        <v>71.75700369776997</v>
      </c>
      <c r="G35" s="48">
        <v>3.4710640545983003</v>
      </c>
      <c r="H35" s="48">
        <v>0</v>
      </c>
      <c r="I35" s="49">
        <v>0</v>
      </c>
      <c r="J35" s="49">
        <v>0</v>
      </c>
      <c r="K35" s="49">
        <f t="shared" si="0"/>
        <v>93.97741695852868</v>
      </c>
      <c r="L35" s="48">
        <v>2.0466557894647996</v>
      </c>
    </row>
    <row r="36" spans="2:12" ht="15">
      <c r="B36" s="46">
        <v>32</v>
      </c>
      <c r="C36" s="50" t="s">
        <v>88</v>
      </c>
      <c r="D36" s="48">
        <v>1811.931246187252</v>
      </c>
      <c r="E36" s="48">
        <v>2646.238423228397</v>
      </c>
      <c r="F36" s="48">
        <v>4523.146913282013</v>
      </c>
      <c r="G36" s="48">
        <v>134.8766810173908</v>
      </c>
      <c r="H36" s="48">
        <v>0</v>
      </c>
      <c r="I36" s="49">
        <v>421.78169999999994</v>
      </c>
      <c r="J36" s="49">
        <v>874.5459999999998</v>
      </c>
      <c r="K36" s="49">
        <f t="shared" si="0"/>
        <v>10412.520963715053</v>
      </c>
      <c r="L36" s="48">
        <v>114.9517534144727</v>
      </c>
    </row>
    <row r="37" spans="2:12" ht="15">
      <c r="B37" s="46">
        <v>33</v>
      </c>
      <c r="C37" s="50" t="s">
        <v>89</v>
      </c>
      <c r="D37" s="48">
        <v>368.28479874522566</v>
      </c>
      <c r="E37" s="48">
        <v>1331.0818084467796</v>
      </c>
      <c r="F37" s="48">
        <v>2565.765047293015</v>
      </c>
      <c r="G37" s="48">
        <v>79.2844418112934</v>
      </c>
      <c r="H37" s="48">
        <v>0</v>
      </c>
      <c r="I37" s="49">
        <v>199.92749999999998</v>
      </c>
      <c r="J37" s="49">
        <v>532.365</v>
      </c>
      <c r="K37" s="49">
        <f t="shared" si="0"/>
        <v>5076.708596296313</v>
      </c>
      <c r="L37" s="48">
        <v>61.5687449567561</v>
      </c>
    </row>
    <row r="38" spans="2:12" ht="15">
      <c r="B38" s="46">
        <v>34</v>
      </c>
      <c r="C38" s="50" t="s">
        <v>90</v>
      </c>
      <c r="D38" s="48">
        <v>2.4373959046977003</v>
      </c>
      <c r="E38" s="48">
        <v>11.057462784093902</v>
      </c>
      <c r="F38" s="48">
        <v>58.11724028365849</v>
      </c>
      <c r="G38" s="48">
        <v>3.0777836948316994</v>
      </c>
      <c r="H38" s="48">
        <v>0</v>
      </c>
      <c r="I38" s="49">
        <v>0.4857</v>
      </c>
      <c r="J38" s="49">
        <v>1.1622</v>
      </c>
      <c r="K38" s="49">
        <f t="shared" si="0"/>
        <v>76.33778266728179</v>
      </c>
      <c r="L38" s="48">
        <v>1.2286092778973998</v>
      </c>
    </row>
    <row r="39" spans="2:12" ht="15">
      <c r="B39" s="46">
        <v>35</v>
      </c>
      <c r="C39" s="50" t="s">
        <v>91</v>
      </c>
      <c r="D39" s="48">
        <v>462.20398192371795</v>
      </c>
      <c r="E39" s="48">
        <v>1627.3559019477475</v>
      </c>
      <c r="F39" s="48">
        <v>7517.900593378001</v>
      </c>
      <c r="G39" s="48">
        <v>230.8920669743318</v>
      </c>
      <c r="H39" s="48">
        <v>0</v>
      </c>
      <c r="I39" s="49">
        <v>135.73729999999998</v>
      </c>
      <c r="J39" s="49">
        <v>487.5438000000001</v>
      </c>
      <c r="K39" s="49">
        <f t="shared" si="0"/>
        <v>10461.633644223797</v>
      </c>
      <c r="L39" s="48">
        <v>102.24823539260198</v>
      </c>
    </row>
    <row r="40" spans="2:12" ht="15">
      <c r="B40" s="46">
        <v>36</v>
      </c>
      <c r="C40" s="50" t="s">
        <v>92</v>
      </c>
      <c r="D40" s="48">
        <v>25.931690508648597</v>
      </c>
      <c r="E40" s="48">
        <v>146.78548322970107</v>
      </c>
      <c r="F40" s="48">
        <v>721.4897099336175</v>
      </c>
      <c r="G40" s="48">
        <v>20.6487100246795</v>
      </c>
      <c r="H40" s="48">
        <v>0</v>
      </c>
      <c r="I40" s="49">
        <v>0.0004</v>
      </c>
      <c r="J40" s="49">
        <v>0.1946</v>
      </c>
      <c r="K40" s="49">
        <f t="shared" si="0"/>
        <v>915.0505936966467</v>
      </c>
      <c r="L40" s="48">
        <v>8.541149755448398</v>
      </c>
    </row>
    <row r="41" spans="2:12" ht="15">
      <c r="B41" s="46">
        <v>37</v>
      </c>
      <c r="C41" s="50" t="s">
        <v>93</v>
      </c>
      <c r="D41" s="48">
        <v>1680.165149607189</v>
      </c>
      <c r="E41" s="48">
        <v>4376.476126124646</v>
      </c>
      <c r="F41" s="48">
        <v>6841.235785876104</v>
      </c>
      <c r="G41" s="48">
        <v>286.6717414762739</v>
      </c>
      <c r="H41" s="48">
        <v>0</v>
      </c>
      <c r="I41" s="49">
        <v>164.2959</v>
      </c>
      <c r="J41" s="49">
        <v>749.8715000000001</v>
      </c>
      <c r="K41" s="49">
        <f t="shared" si="0"/>
        <v>14098.71620308421</v>
      </c>
      <c r="L41" s="48">
        <v>176.11416345789488</v>
      </c>
    </row>
    <row r="42" spans="2:12" s="54" customFormat="1" ht="15">
      <c r="B42" s="51" t="s">
        <v>94</v>
      </c>
      <c r="C42" s="52"/>
      <c r="D42" s="53">
        <f aca="true" t="shared" si="1" ref="D42:L42">SUM(D5:D41)</f>
        <v>28747.363947561596</v>
      </c>
      <c r="E42" s="53">
        <f t="shared" si="1"/>
        <v>72557.61847330593</v>
      </c>
      <c r="F42" s="53">
        <f t="shared" si="1"/>
        <v>100301.79040080815</v>
      </c>
      <c r="G42" s="53">
        <f t="shared" si="1"/>
        <v>3996.309193596656</v>
      </c>
      <c r="H42" s="53">
        <f t="shared" si="1"/>
        <v>0</v>
      </c>
      <c r="I42" s="53">
        <f t="shared" si="1"/>
        <v>6012.235281481883</v>
      </c>
      <c r="J42" s="53">
        <f t="shared" si="1"/>
        <v>36513.62504835216</v>
      </c>
      <c r="K42" s="53">
        <f t="shared" si="1"/>
        <v>248128.94234510636</v>
      </c>
      <c r="L42" s="53">
        <f t="shared" si="1"/>
        <v>1779.589593277189</v>
      </c>
    </row>
    <row r="43" spans="2:11" ht="15">
      <c r="B43" t="s">
        <v>95</v>
      </c>
      <c r="I43" s="55"/>
      <c r="J43" s="55"/>
      <c r="K43" s="55"/>
    </row>
    <row r="44" s="55" customFormat="1" ht="15"/>
    <row r="45" spans="4:12" ht="15">
      <c r="D45" s="55"/>
      <c r="E45" s="55"/>
      <c r="F45" s="55"/>
      <c r="G45" s="56"/>
      <c r="I45" s="55"/>
      <c r="J45" s="55"/>
      <c r="K45" s="55"/>
      <c r="L45" s="55"/>
    </row>
    <row r="46" spans="4:12" ht="15">
      <c r="D46" s="55"/>
      <c r="E46" s="55"/>
      <c r="F46" s="55"/>
      <c r="G46" s="55"/>
      <c r="I46" s="55"/>
      <c r="J46" s="55"/>
      <c r="K46" s="55"/>
      <c r="L46" s="55"/>
    </row>
    <row r="47" spans="4:12" ht="1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5">
      <c r="D48" s="56"/>
      <c r="E48" s="56"/>
      <c r="F48" s="56"/>
      <c r="G48" s="56"/>
      <c r="H48" s="56"/>
      <c r="I48" s="57"/>
      <c r="J48" s="57"/>
      <c r="K48" s="56"/>
      <c r="L48" s="56"/>
    </row>
    <row r="49" ht="15">
      <c r="K49" s="58"/>
    </row>
    <row r="50" ht="1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2021-07-09T09:22:46Z</dcterms:modified>
  <cp:category/>
  <cp:version/>
  <cp:contentType/>
  <cp:contentStatus/>
</cp:coreProperties>
</file>