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<sst xmlns="http://schemas.openxmlformats.org/spreadsheetml/2006/main" count="267" uniqueCount="233">
  <si>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</si>
  <si>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</si>
  <si>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</si>
  <si>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</si>
  <si>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</si>
  <si>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</si>
  <si>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</si>
  <si>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</si>
  <si>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</si>
  <si>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</si>
  <si>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</si>
  <si>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</si>
  <si>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</si>
  <si>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</si>
  <si>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</si>
  <si>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</si>
  <si>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</si>
  <si>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</si>
  <si>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</si>
  <si>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</si>
  <si>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</si>
  <si>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</si>
  <si>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</si>
  <si>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</si>
  <si>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</si>
  <si>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</si>
  <si>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</si>
  <si>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</si>
  <si>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</si>
  <si>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</si>
  <si>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</si>
  <si>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</si>
  <si>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</si>
  <si>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</si>
  <si>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</si>
  <si>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</si>
  <si>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</si>
  <si>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</si>
  <si>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</si>
  <si>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</si>
  <si>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</si>
  <si>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</si>
  <si>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</si>
  <si>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</si>
  <si>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</si>
  <si>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</si>
  <si>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</si>
  <si>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</si>
  <si>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</si>
  <si>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</si>
  <si>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</si>
  <si>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</si>
  <si>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</si>
  <si>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</si>
  <si>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</si>
  <si>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</si>
  <si>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</si>
  <si>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</si>
  <si>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</si>
  <si>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</si>
  <si>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</si>
  <si>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</si>
  <si>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</si>
  <si>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</si>
  <si>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</si>
  <si>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</si>
  <si>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</si>
  <si>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</si>
  <si>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</si>
  <si>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</si>
  <si>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</si>
  <si>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</si>
  <si>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</si>
  <si>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</si>
  <si>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</si>
  <si>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</si>
  <si>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</si>
  <si>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</si>
  <si>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</si>
  <si>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</si>
  <si>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</si>
  <si>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</si>
  <si>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</si>
  <si>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</si>
  <si>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</si>
  <si>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</si>
  <si>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</si>
  <si>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</si>
  <si>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</si>
  <si>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</si>
  <si>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</si>
  <si>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</si>
  <si>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</si>
  <si>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</si>
  <si>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</si>
  <si>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</si>
  <si>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</si>
  <si>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</si>
  <si>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</si>
  <si>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</si>
  <si>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</si>
  <si>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</si>
  <si>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</si>
  <si>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</si>
  <si>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</si>
  <si>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</si>
  <si>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</si>
  <si>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</si>
  <si>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</si>
  <si>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</si>
  <si>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</si>
  <si>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</si>
  <si>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</si>
  <si>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</si>
  <si>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</si>
  <si>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</si>
  <si>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</si>
  <si>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</si>
  <si>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</si>
  <si>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</si>
  <si>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</si>
  <si>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</si>
  <si>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</si>
  <si>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</si>
  <si>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</si>
  <si>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</si>
  <si>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</si>
  <si>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</si>
  <si>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</si>
  <si>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</si>
  <si>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</si>
  <si>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</si>
  <si>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</si>
  <si>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</si>
  <si>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</si>
  <si>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</si>
  <si>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</si>
  <si>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</si>
  <si>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</si>
  <si>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</si>
  <si>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</si>
  <si>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</si>
  <si>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</si>
  <si>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</si>
  <si>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</si>
  <si>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</si>
  <si>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</si>
  <si>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</si>
  <si>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</si>
  <si>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</si>
  <si>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</si>
  <si>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</si>
  <si>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</si>
  <si>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</si>
  <si>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</si>
  <si>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</si>
  <si>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</si>
  <si>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</si>
  <si>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</si>
  <si>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</si>
  <si>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</si>
  <si>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</si>
  <si>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</si>
  <si>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</si>
  <si>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</si>
  <si>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</si>
  <si>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</si>
  <si>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</si>
  <si>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</si>
  <si>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</si>
  <si>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</si>
  <si>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</si>
  <si>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</si>
  <si>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</si>
  <si>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</si>
  <si>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</si>
  <si>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</si>
  <si>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</si>
  <si>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</si>
  <si>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JAPAN EQUITY FUND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</si>
  <si>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</si>
  <si>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</si>
  <si>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</si>
  <si>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</si>
  <si>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</si>
  <si>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</si>
  <si>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</si>
  <si>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</si>
  <si>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</si>
  <si>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</si>
  <si>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</si>
  <si>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</si>
  <si>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</si>
  <si>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</si>
  <si>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</si>
  <si>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</si>
  <si>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</si>
  <si>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</si>
  <si>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</si>
  <si>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</si>
  <si>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</si>
  <si>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</si>
  <si>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</si>
  <si>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</si>
  <si>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</si>
  <si>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</si>
  <si>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</si>
  <si>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</si>
  <si>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</si>
  <si>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</si>
  <si>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</si>
  <si>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</si>
  <si>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</si>
  <si>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</si>
  <si>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</si>
  <si>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</si>
  <si>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</si>
  <si>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</si>
  <si>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</si>
  <si>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</si>
  <si>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</si>
  <si>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Mutual Fund: Average Net Assets Under Management (AAUM) as on MAR 2022 (All figures in Rs. Crore)</t>
  </si>
  <si>
    <t>Table showing State wise /Union Territory wise contribution to AAUM of category of schemes as on Mar 2022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</si>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</sst>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5" width="10.7109375" style="18" bestFit="1" customWidth="1"/>
    <col min="66" max="16384" width="9.140625" style="18" customWidth="1"/>
  </cols>
  <sheetData>
    <row r="1" ht="15" customHeight="1" thickBot="1">
      <c r="B1" s="1"/>
    </row>
    <row r="2" spans="1:63" ht="15.75" customHeight="1" thickBot="1">
      <c r="A2" s="68" t="s">
        <v>0</v>
      </c>
      <c r="B2" s="70" t="s">
        <v>1</v>
      </c>
      <c r="C2" s="73" t="s">
        <v>221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6.5" thickBot="1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6.5" thickBot="1">
      <c r="A4" s="69"/>
      <c r="B4" s="71"/>
      <c r="C4" s="65" t="s">
        <v>50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51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50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51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50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51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53.393689227774196</v>
      </c>
      <c r="E9" s="22">
        <v>0</v>
      </c>
      <c r="F9" s="22">
        <v>0</v>
      </c>
      <c r="G9" s="23">
        <v>0</v>
      </c>
      <c r="H9" s="21">
        <v>223.97735388361284</v>
      </c>
      <c r="I9" s="22">
        <v>17301.885614045805</v>
      </c>
      <c r="J9" s="22">
        <v>2012.5144123100326</v>
      </c>
      <c r="K9" s="22">
        <v>0</v>
      </c>
      <c r="L9" s="23">
        <v>672.9174242268065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129.52599854687097</v>
      </c>
      <c r="S9" s="22">
        <v>567.8442164625161</v>
      </c>
      <c r="T9" s="22">
        <v>116.11879806741935</v>
      </c>
      <c r="U9" s="22">
        <v>0</v>
      </c>
      <c r="V9" s="23">
        <v>121.38520522467739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229.25898154341934</v>
      </c>
      <c r="AW9" s="22">
        <v>2560.0038870823955</v>
      </c>
      <c r="AX9" s="22">
        <v>4.766733955129032</v>
      </c>
      <c r="AY9" s="22">
        <v>0</v>
      </c>
      <c r="AZ9" s="23">
        <v>733.1185760531934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161.03175631199986</v>
      </c>
      <c r="BG9" s="22">
        <v>162.6167342070645</v>
      </c>
      <c r="BH9" s="22">
        <v>14.112104376387096</v>
      </c>
      <c r="BI9" s="22">
        <v>0</v>
      </c>
      <c r="BJ9" s="23">
        <v>160.6041590516129</v>
      </c>
      <c r="BK9" s="24">
        <f>SUM(C9:BJ9)</f>
        <v>25225.075644576715</v>
      </c>
    </row>
    <row r="10" spans="1:63" s="25" customFormat="1" ht="14.25">
      <c r="A10" s="20"/>
      <c r="B10" s="7" t="s">
        <v>98</v>
      </c>
      <c r="C10" s="21">
        <v>0</v>
      </c>
      <c r="D10" s="22">
        <v>20.54055662548387</v>
      </c>
      <c r="E10" s="22">
        <v>0</v>
      </c>
      <c r="F10" s="22">
        <v>0</v>
      </c>
      <c r="G10" s="23">
        <v>0</v>
      </c>
      <c r="H10" s="21">
        <v>4.669480708935483</v>
      </c>
      <c r="I10" s="22">
        <v>8262.882112704643</v>
      </c>
      <c r="J10" s="22">
        <v>14.614433770774193</v>
      </c>
      <c r="K10" s="22">
        <v>0</v>
      </c>
      <c r="L10" s="23">
        <v>37.55445573148387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1.9056522465806454</v>
      </c>
      <c r="S10" s="22">
        <v>174.93359996135487</v>
      </c>
      <c r="T10" s="22">
        <v>94.45783400448389</v>
      </c>
      <c r="U10" s="22">
        <v>0</v>
      </c>
      <c r="V10" s="23">
        <v>6.383496071709678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18.632803160548384</v>
      </c>
      <c r="AW10" s="22">
        <v>2290.470140118743</v>
      </c>
      <c r="AX10" s="22">
        <v>2.1574529128387097</v>
      </c>
      <c r="AY10" s="22">
        <v>0</v>
      </c>
      <c r="AZ10" s="23">
        <v>123.0699246820968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21.937515592516128</v>
      </c>
      <c r="BG10" s="22">
        <v>77.3630704603871</v>
      </c>
      <c r="BH10" s="22">
        <v>13.823322455387098</v>
      </c>
      <c r="BI10" s="22">
        <v>0</v>
      </c>
      <c r="BJ10" s="23">
        <v>21.44778611416129</v>
      </c>
      <c r="BK10" s="24">
        <f>SUM(C10:BJ10)</f>
        <v>11186.843637322128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73.93424585325806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228.64683459254832</v>
      </c>
      <c r="I11" s="27">
        <f t="shared" si="0"/>
        <v>25564.767726750448</v>
      </c>
      <c r="J11" s="27">
        <f t="shared" si="0"/>
        <v>2027.1288460808069</v>
      </c>
      <c r="K11" s="27">
        <f t="shared" si="0"/>
        <v>0</v>
      </c>
      <c r="L11" s="28">
        <f t="shared" si="0"/>
        <v>710.4718799582904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131.4316507934516</v>
      </c>
      <c r="S11" s="27">
        <f t="shared" si="0"/>
        <v>742.777816423871</v>
      </c>
      <c r="T11" s="27">
        <f t="shared" si="0"/>
        <v>210.57663207190325</v>
      </c>
      <c r="U11" s="27">
        <f t="shared" si="0"/>
        <v>0</v>
      </c>
      <c r="V11" s="28">
        <f t="shared" si="0"/>
        <v>127.76870129638706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247.89178470396772</v>
      </c>
      <c r="AW11" s="27">
        <f t="shared" si="1"/>
        <v>4850.474027201139</v>
      </c>
      <c r="AX11" s="27">
        <f t="shared" si="1"/>
        <v>6.924186867967742</v>
      </c>
      <c r="AY11" s="27">
        <f t="shared" si="1"/>
        <v>0</v>
      </c>
      <c r="AZ11" s="28">
        <f t="shared" si="1"/>
        <v>856.1885007352902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182.96927190451598</v>
      </c>
      <c r="BG11" s="27">
        <f t="shared" si="1"/>
        <v>239.97980466745162</v>
      </c>
      <c r="BH11" s="27">
        <f t="shared" si="1"/>
        <v>27.935426831774194</v>
      </c>
      <c r="BI11" s="27">
        <f t="shared" si="1"/>
        <v>0</v>
      </c>
      <c r="BJ11" s="28">
        <f t="shared" si="1"/>
        <v>182.05194516577419</v>
      </c>
      <c r="BK11" s="29">
        <f t="shared" si="1"/>
        <v>36411.919281898845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45.93143943974193</v>
      </c>
      <c r="E14" s="22">
        <v>0</v>
      </c>
      <c r="F14" s="22">
        <v>0</v>
      </c>
      <c r="G14" s="23">
        <v>0</v>
      </c>
      <c r="H14" s="21">
        <v>81.26558981983867</v>
      </c>
      <c r="I14" s="22">
        <v>387.5333087829355</v>
      </c>
      <c r="J14" s="22">
        <v>0</v>
      </c>
      <c r="K14" s="22">
        <v>0</v>
      </c>
      <c r="L14" s="23">
        <v>217.43981329196774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35.12823396177419</v>
      </c>
      <c r="S14" s="22">
        <v>87.99897498458066</v>
      </c>
      <c r="T14" s="22">
        <v>9.797136976741935</v>
      </c>
      <c r="U14" s="22">
        <v>0</v>
      </c>
      <c r="V14" s="23">
        <v>29.506168989451613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27.94325920993549</v>
      </c>
      <c r="AW14" s="22">
        <v>191.85537965643047</v>
      </c>
      <c r="AX14" s="22">
        <v>3.837479729903225</v>
      </c>
      <c r="AY14" s="22">
        <v>0</v>
      </c>
      <c r="AZ14" s="23">
        <v>110.26328143874191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9.514339106677422</v>
      </c>
      <c r="BG14" s="22">
        <v>16.671024802258067</v>
      </c>
      <c r="BH14" s="22">
        <v>3.296323888806452</v>
      </c>
      <c r="BI14" s="22">
        <v>0</v>
      </c>
      <c r="BJ14" s="23">
        <v>21.682052379677422</v>
      </c>
      <c r="BK14" s="24">
        <f>SUM(C14:BJ14)</f>
        <v>1279.6638064594624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45.93143943974193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81.26558981983867</v>
      </c>
      <c r="I15" s="27">
        <f t="shared" si="2"/>
        <v>387.5333087829355</v>
      </c>
      <c r="J15" s="27">
        <f t="shared" si="2"/>
        <v>0</v>
      </c>
      <c r="K15" s="27">
        <f t="shared" si="2"/>
        <v>0</v>
      </c>
      <c r="L15" s="28">
        <f t="shared" si="2"/>
        <v>217.43981329196774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35.12823396177419</v>
      </c>
      <c r="S15" s="27">
        <f t="shared" si="2"/>
        <v>87.99897498458066</v>
      </c>
      <c r="T15" s="27">
        <f t="shared" si="2"/>
        <v>9.797136976741935</v>
      </c>
      <c r="U15" s="27">
        <f t="shared" si="2"/>
        <v>0</v>
      </c>
      <c r="V15" s="28">
        <f t="shared" si="2"/>
        <v>29.506168989451613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27.94325920993549</v>
      </c>
      <c r="AW15" s="27">
        <f t="shared" si="2"/>
        <v>191.85537965643047</v>
      </c>
      <c r="AX15" s="27">
        <f t="shared" si="2"/>
        <v>3.837479729903225</v>
      </c>
      <c r="AY15" s="27">
        <f t="shared" si="2"/>
        <v>0</v>
      </c>
      <c r="AZ15" s="28">
        <f t="shared" si="2"/>
        <v>110.26328143874191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9.514339106677422</v>
      </c>
      <c r="BG15" s="27">
        <f t="shared" si="2"/>
        <v>16.671024802258067</v>
      </c>
      <c r="BH15" s="27">
        <f t="shared" si="2"/>
        <v>3.296323888806452</v>
      </c>
      <c r="BI15" s="27">
        <f t="shared" si="2"/>
        <v>0</v>
      </c>
      <c r="BJ15" s="28">
        <f t="shared" si="2"/>
        <v>21.682052379677422</v>
      </c>
      <c r="BK15" s="28">
        <f t="shared" si="2"/>
        <v>1279.6638064594624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0.5283922537741935</v>
      </c>
      <c r="E18" s="22">
        <v>0</v>
      </c>
      <c r="F18" s="22">
        <v>0</v>
      </c>
      <c r="G18" s="23">
        <v>0</v>
      </c>
      <c r="H18" s="21">
        <v>0.05617682941935484</v>
      </c>
      <c r="I18" s="22">
        <v>90.21104175680645</v>
      </c>
      <c r="J18" s="22">
        <v>0</v>
      </c>
      <c r="K18" s="22">
        <v>0</v>
      </c>
      <c r="L18" s="23">
        <v>0.3938802284516129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0.03951641658064516</v>
      </c>
      <c r="S18" s="22">
        <v>5.053998639806451</v>
      </c>
      <c r="T18" s="22">
        <v>0</v>
      </c>
      <c r="U18" s="22">
        <v>0</v>
      </c>
      <c r="V18" s="23">
        <v>0.08566210848387096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0.37791570396774193</v>
      </c>
      <c r="AW18" s="22">
        <v>96.06629665327473</v>
      </c>
      <c r="AX18" s="22">
        <v>0</v>
      </c>
      <c r="AY18" s="22">
        <v>0</v>
      </c>
      <c r="AZ18" s="23">
        <v>0.7791747019677419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0.3195122371935484</v>
      </c>
      <c r="BG18" s="22">
        <v>0.024987571096774196</v>
      </c>
      <c r="BH18" s="22">
        <v>0</v>
      </c>
      <c r="BI18" s="22">
        <v>0</v>
      </c>
      <c r="BJ18" s="23">
        <v>0.19298179687096773</v>
      </c>
      <c r="BK18" s="24">
        <f aca="true" t="shared" si="3" ref="BK18:BK31">SUM(C18:BJ18)</f>
        <v>194.1295368976941</v>
      </c>
    </row>
    <row r="19" spans="1:63" s="25" customFormat="1" ht="14.25">
      <c r="A19" s="20"/>
      <c r="B19" s="7" t="s">
        <v>101</v>
      </c>
      <c r="C19" s="21">
        <v>0</v>
      </c>
      <c r="D19" s="22">
        <v>0.5245560734516128</v>
      </c>
      <c r="E19" s="22">
        <v>0</v>
      </c>
      <c r="F19" s="22">
        <v>0</v>
      </c>
      <c r="G19" s="23">
        <v>0</v>
      </c>
      <c r="H19" s="21">
        <v>0.05453469429032258</v>
      </c>
      <c r="I19" s="22">
        <v>89.14034929180647</v>
      </c>
      <c r="J19" s="22">
        <v>0</v>
      </c>
      <c r="K19" s="22">
        <v>0</v>
      </c>
      <c r="L19" s="23">
        <v>0.33738087635483877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0.05046089758064516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0.2016543381612903</v>
      </c>
      <c r="AW19" s="22">
        <v>49.557491598048394</v>
      </c>
      <c r="AX19" s="22">
        <v>0</v>
      </c>
      <c r="AY19" s="22">
        <v>0</v>
      </c>
      <c r="AZ19" s="23">
        <v>0.9044083330967742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0.0794662918064516</v>
      </c>
      <c r="BG19" s="22">
        <v>0</v>
      </c>
      <c r="BH19" s="22">
        <v>0</v>
      </c>
      <c r="BI19" s="22">
        <v>0</v>
      </c>
      <c r="BJ19" s="23">
        <v>0.22340894887096777</v>
      </c>
      <c r="BK19" s="24">
        <f t="shared" si="3"/>
        <v>141.07371134346778</v>
      </c>
    </row>
    <row r="20" spans="1:63" s="25" customFormat="1" ht="14.25">
      <c r="A20" s="20"/>
      <c r="B20" s="7" t="s">
        <v>182</v>
      </c>
      <c r="C20" s="21">
        <v>0</v>
      </c>
      <c r="D20" s="22">
        <v>0.5778914516129032</v>
      </c>
      <c r="E20" s="22">
        <v>0</v>
      </c>
      <c r="F20" s="22">
        <v>0</v>
      </c>
      <c r="G20" s="23">
        <v>0</v>
      </c>
      <c r="H20" s="21">
        <v>0.03236192129032258</v>
      </c>
      <c r="I20" s="22">
        <v>0</v>
      </c>
      <c r="J20" s="22">
        <v>0</v>
      </c>
      <c r="K20" s="22">
        <v>0</v>
      </c>
      <c r="L20" s="23">
        <v>202.47813946743125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0.01288142235483871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0.008757749258064516</v>
      </c>
      <c r="AW20" s="22">
        <v>0</v>
      </c>
      <c r="AX20" s="22">
        <v>0</v>
      </c>
      <c r="AY20" s="22">
        <v>0</v>
      </c>
      <c r="AZ20" s="23">
        <v>0.11292884580645163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0.0028808379032258065</v>
      </c>
      <c r="BG20" s="22">
        <v>0</v>
      </c>
      <c r="BH20" s="22">
        <v>0</v>
      </c>
      <c r="BI20" s="22">
        <v>0</v>
      </c>
      <c r="BJ20" s="23">
        <v>0.04494107129032257</v>
      </c>
      <c r="BK20" s="24">
        <f t="shared" si="3"/>
        <v>203.27078276694738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0.0911021536451613</v>
      </c>
      <c r="I21" s="22">
        <v>119.13771375483873</v>
      </c>
      <c r="J21" s="22">
        <v>0</v>
      </c>
      <c r="K21" s="22">
        <v>0</v>
      </c>
      <c r="L21" s="23">
        <v>15.571807120129034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0.07465408412903225</v>
      </c>
      <c r="S21" s="22">
        <v>10.070245161290321</v>
      </c>
      <c r="T21" s="22">
        <v>0</v>
      </c>
      <c r="U21" s="22">
        <v>0</v>
      </c>
      <c r="V21" s="23">
        <v>0.278279812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0.21915100280645164</v>
      </c>
      <c r="AW21" s="22">
        <v>10.240735489307776</v>
      </c>
      <c r="AX21" s="22">
        <v>0</v>
      </c>
      <c r="AY21" s="22">
        <v>0</v>
      </c>
      <c r="AZ21" s="23">
        <v>13.019208182193548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0.22531084196774193</v>
      </c>
      <c r="BG21" s="22">
        <v>4.663410161290322</v>
      </c>
      <c r="BH21" s="22">
        <v>0</v>
      </c>
      <c r="BI21" s="22">
        <v>0</v>
      </c>
      <c r="BJ21" s="23">
        <v>0.1407870816451613</v>
      </c>
      <c r="BK21" s="24">
        <f t="shared" si="3"/>
        <v>173.7324048452433</v>
      </c>
    </row>
    <row r="22" spans="1:63" s="25" customFormat="1" ht="14.2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0.1684193873225807</v>
      </c>
      <c r="I22" s="22">
        <v>142.70547483870965</v>
      </c>
      <c r="J22" s="22">
        <v>0</v>
      </c>
      <c r="K22" s="22">
        <v>0</v>
      </c>
      <c r="L22" s="23">
        <v>4.669589337709679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0.0685901302903226</v>
      </c>
      <c r="S22" s="22">
        <v>0.9262393083870966</v>
      </c>
      <c r="T22" s="22">
        <v>0</v>
      </c>
      <c r="U22" s="22">
        <v>0</v>
      </c>
      <c r="V22" s="23">
        <v>1.193755598741935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0.0727325179032258</v>
      </c>
      <c r="AW22" s="22">
        <v>0.19350853385780847</v>
      </c>
      <c r="AX22" s="22">
        <v>0</v>
      </c>
      <c r="AY22" s="22">
        <v>0</v>
      </c>
      <c r="AZ22" s="23">
        <v>9.696766013935482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0.03403081112903226</v>
      </c>
      <c r="BG22" s="22">
        <v>0</v>
      </c>
      <c r="BH22" s="22">
        <v>0</v>
      </c>
      <c r="BI22" s="22">
        <v>0</v>
      </c>
      <c r="BJ22" s="23">
        <v>0.026690832258064515</v>
      </c>
      <c r="BK22" s="24">
        <f t="shared" si="3"/>
        <v>159.75579731024487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0.7733760841612906</v>
      </c>
      <c r="I23" s="22">
        <v>4.07576022567742</v>
      </c>
      <c r="J23" s="22">
        <v>0</v>
      </c>
      <c r="K23" s="22">
        <v>0</v>
      </c>
      <c r="L23" s="23">
        <v>18.203573162483867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0.44876989029032266</v>
      </c>
      <c r="S23" s="22">
        <v>1.8310103467741936</v>
      </c>
      <c r="T23" s="22">
        <v>0</v>
      </c>
      <c r="U23" s="22">
        <v>0</v>
      </c>
      <c r="V23" s="23">
        <v>9.457222622096774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3.7344958449032264</v>
      </c>
      <c r="AW23" s="22">
        <v>18.267866964446455</v>
      </c>
      <c r="AX23" s="22">
        <v>0.6529387096774193</v>
      </c>
      <c r="AY23" s="22">
        <v>0</v>
      </c>
      <c r="AZ23" s="23">
        <v>41.58025097148386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1.9648460043870968</v>
      </c>
      <c r="BG23" s="22">
        <v>0.33298568329032263</v>
      </c>
      <c r="BH23" s="22">
        <v>0</v>
      </c>
      <c r="BI23" s="22">
        <v>0</v>
      </c>
      <c r="BJ23" s="23">
        <v>21.181456081032255</v>
      </c>
      <c r="BK23" s="24">
        <f t="shared" si="3"/>
        <v>122.50455259070449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0.19238397729032253</v>
      </c>
      <c r="I24" s="22">
        <v>113.81133319483871</v>
      </c>
      <c r="J24" s="22">
        <v>0</v>
      </c>
      <c r="K24" s="22">
        <v>0</v>
      </c>
      <c r="L24" s="23">
        <v>12.383043886451613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0.0033493032258064513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0.06257462232258064</v>
      </c>
      <c r="AW24" s="22">
        <v>7.17956651616473</v>
      </c>
      <c r="AX24" s="22">
        <v>0</v>
      </c>
      <c r="AY24" s="22">
        <v>0</v>
      </c>
      <c r="AZ24" s="23">
        <v>6.668333803387097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0.07516500912903223</v>
      </c>
      <c r="BG24" s="22">
        <v>0</v>
      </c>
      <c r="BH24" s="22">
        <v>0</v>
      </c>
      <c r="BI24" s="22">
        <v>0</v>
      </c>
      <c r="BJ24" s="23">
        <v>0.08543763793548387</v>
      </c>
      <c r="BK24" s="24">
        <f t="shared" si="3"/>
        <v>140.46118795074537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0.3687717479354839</v>
      </c>
      <c r="I25" s="22">
        <v>1.071212088870968</v>
      </c>
      <c r="J25" s="22">
        <v>0</v>
      </c>
      <c r="K25" s="22">
        <v>0</v>
      </c>
      <c r="L25" s="23">
        <v>10.109018820612903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0.04664622741935484</v>
      </c>
      <c r="S25" s="22">
        <v>0</v>
      </c>
      <c r="T25" s="22">
        <v>0</v>
      </c>
      <c r="U25" s="22">
        <v>0</v>
      </c>
      <c r="V25" s="23">
        <v>0.46819102874193547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0.5600550755806453</v>
      </c>
      <c r="AW25" s="22">
        <v>2.861228458620128</v>
      </c>
      <c r="AX25" s="22">
        <v>0</v>
      </c>
      <c r="AY25" s="22">
        <v>0</v>
      </c>
      <c r="AZ25" s="23">
        <v>16.46861312348387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0.1207356149032258</v>
      </c>
      <c r="BG25" s="22">
        <v>0.48624087903225816</v>
      </c>
      <c r="BH25" s="22">
        <v>0</v>
      </c>
      <c r="BI25" s="22">
        <v>0</v>
      </c>
      <c r="BJ25" s="23">
        <v>1.0835999235161289</v>
      </c>
      <c r="BK25" s="24">
        <f t="shared" si="3"/>
        <v>33.644312988716905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0.17379974645161286</v>
      </c>
      <c r="I26" s="22">
        <v>111.78336201612902</v>
      </c>
      <c r="J26" s="22">
        <v>0</v>
      </c>
      <c r="K26" s="22">
        <v>0</v>
      </c>
      <c r="L26" s="23">
        <v>100.82419584622578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0.13712944</v>
      </c>
      <c r="S26" s="22">
        <v>15.051016047935482</v>
      </c>
      <c r="T26" s="22">
        <v>0</v>
      </c>
      <c r="U26" s="22">
        <v>0</v>
      </c>
      <c r="V26" s="23">
        <v>5.2253430242580645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0.445337095</v>
      </c>
      <c r="AW26" s="22">
        <v>12.515773398865512</v>
      </c>
      <c r="AX26" s="22">
        <v>0</v>
      </c>
      <c r="AY26" s="22">
        <v>0</v>
      </c>
      <c r="AZ26" s="23">
        <v>24.095780729032253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0.11923841583870967</v>
      </c>
      <c r="BG26" s="22">
        <v>0</v>
      </c>
      <c r="BH26" s="22">
        <v>0</v>
      </c>
      <c r="BI26" s="22">
        <v>0</v>
      </c>
      <c r="BJ26" s="23">
        <v>1.197178093548387</v>
      </c>
      <c r="BK26" s="24">
        <f t="shared" si="3"/>
        <v>271.5681538532848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0.4299836509354839</v>
      </c>
      <c r="I27" s="22">
        <v>4.407917505322581</v>
      </c>
      <c r="J27" s="22">
        <v>0</v>
      </c>
      <c r="K27" s="22">
        <v>0</v>
      </c>
      <c r="L27" s="23">
        <v>4.219398493548387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0.25970545103225806</v>
      </c>
      <c r="S27" s="22">
        <v>5.476425964516128</v>
      </c>
      <c r="T27" s="22">
        <v>0</v>
      </c>
      <c r="U27" s="22">
        <v>0</v>
      </c>
      <c r="V27" s="23">
        <v>4.55536628416129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1.3260296153870965</v>
      </c>
      <c r="AW27" s="22">
        <v>3.222513885236954</v>
      </c>
      <c r="AX27" s="22">
        <v>0</v>
      </c>
      <c r="AY27" s="22">
        <v>0</v>
      </c>
      <c r="AZ27" s="23">
        <v>17.545822056225806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2.034896883322581</v>
      </c>
      <c r="BG27" s="22">
        <v>1.876323728419355</v>
      </c>
      <c r="BH27" s="22">
        <v>0</v>
      </c>
      <c r="BI27" s="22">
        <v>0</v>
      </c>
      <c r="BJ27" s="23">
        <v>7.054620779580646</v>
      </c>
      <c r="BK27" s="24">
        <f t="shared" si="3"/>
        <v>52.40900429768857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0.12003271748387095</v>
      </c>
      <c r="I28" s="22">
        <v>58.47538032832258</v>
      </c>
      <c r="J28" s="22">
        <v>0</v>
      </c>
      <c r="K28" s="22">
        <v>0</v>
      </c>
      <c r="L28" s="23">
        <v>52.36147392496775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0.06576017770967742</v>
      </c>
      <c r="S28" s="22">
        <v>0.03281282258064516</v>
      </c>
      <c r="T28" s="22">
        <v>0</v>
      </c>
      <c r="U28" s="22">
        <v>0</v>
      </c>
      <c r="V28" s="23">
        <v>0.49150458193548385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0.3134175121935483</v>
      </c>
      <c r="AW28" s="22">
        <v>2.6968405345328517</v>
      </c>
      <c r="AX28" s="22">
        <v>0</v>
      </c>
      <c r="AY28" s="22">
        <v>0</v>
      </c>
      <c r="AZ28" s="23">
        <v>9.318879399161291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0.16061931983870967</v>
      </c>
      <c r="BG28" s="22">
        <v>0</v>
      </c>
      <c r="BH28" s="22">
        <v>0</v>
      </c>
      <c r="BI28" s="22">
        <v>0</v>
      </c>
      <c r="BJ28" s="23">
        <v>2.5814611616129035</v>
      </c>
      <c r="BK28" s="24">
        <f t="shared" si="3"/>
        <v>126.61818248033933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0.2654906368064516</v>
      </c>
      <c r="I29" s="22">
        <v>378.72656011964517</v>
      </c>
      <c r="J29" s="22">
        <v>0</v>
      </c>
      <c r="K29" s="22">
        <v>0</v>
      </c>
      <c r="L29" s="23">
        <v>25.02010348845161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0.06896713306451614</v>
      </c>
      <c r="S29" s="22">
        <v>1.4358300274193545</v>
      </c>
      <c r="T29" s="22">
        <v>0</v>
      </c>
      <c r="U29" s="22">
        <v>0</v>
      </c>
      <c r="V29" s="23">
        <v>2.3871478218709674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0.5125222433870968</v>
      </c>
      <c r="AW29" s="22">
        <v>1.3060714465175176</v>
      </c>
      <c r="AX29" s="22">
        <v>0</v>
      </c>
      <c r="AY29" s="22">
        <v>0</v>
      </c>
      <c r="AZ29" s="23">
        <v>14.743068164258068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0.11432253596774196</v>
      </c>
      <c r="BG29" s="22">
        <v>0</v>
      </c>
      <c r="BH29" s="22">
        <v>0</v>
      </c>
      <c r="BI29" s="22">
        <v>0</v>
      </c>
      <c r="BJ29" s="23">
        <v>27.451638639</v>
      </c>
      <c r="BK29" s="24">
        <f t="shared" si="3"/>
        <v>452.03172225638855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0.3282110570322581</v>
      </c>
      <c r="I30" s="22">
        <v>99.64404129032259</v>
      </c>
      <c r="J30" s="22">
        <v>0</v>
      </c>
      <c r="K30" s="22">
        <v>0</v>
      </c>
      <c r="L30" s="23">
        <v>5.889452564290322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0.007342193</v>
      </c>
      <c r="S30" s="22">
        <v>0</v>
      </c>
      <c r="T30" s="22">
        <v>0</v>
      </c>
      <c r="U30" s="22">
        <v>0</v>
      </c>
      <c r="V30" s="23">
        <v>0.0013176612258064516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0.4590770334193548</v>
      </c>
      <c r="AW30" s="22">
        <v>1.1962941581714124</v>
      </c>
      <c r="AX30" s="22">
        <v>0</v>
      </c>
      <c r="AY30" s="22">
        <v>0</v>
      </c>
      <c r="AZ30" s="23">
        <v>37.31742022535483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0.020155175</v>
      </c>
      <c r="BG30" s="22">
        <v>0</v>
      </c>
      <c r="BH30" s="22">
        <v>0</v>
      </c>
      <c r="BI30" s="22">
        <v>0</v>
      </c>
      <c r="BJ30" s="23">
        <v>0.2275584274193548</v>
      </c>
      <c r="BK30" s="24">
        <f t="shared" si="3"/>
        <v>145.09086978523595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0.10700923290322581</v>
      </c>
      <c r="I31" s="22">
        <v>122.75124572796776</v>
      </c>
      <c r="J31" s="22">
        <v>0</v>
      </c>
      <c r="K31" s="22">
        <v>0</v>
      </c>
      <c r="L31" s="23">
        <v>13.205369830612904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0.03131988748387097</v>
      </c>
      <c r="S31" s="22">
        <v>0</v>
      </c>
      <c r="T31" s="22">
        <v>0</v>
      </c>
      <c r="U31" s="22">
        <v>0</v>
      </c>
      <c r="V31" s="23">
        <v>1.3065228164193547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0.08539836383870968</v>
      </c>
      <c r="AW31" s="22">
        <v>0.3753484032249538</v>
      </c>
      <c r="AX31" s="22">
        <v>0</v>
      </c>
      <c r="AY31" s="22">
        <v>0</v>
      </c>
      <c r="AZ31" s="23">
        <v>3.908332685451613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0.034947269903225824</v>
      </c>
      <c r="BG31" s="22">
        <v>0</v>
      </c>
      <c r="BH31" s="22">
        <v>0</v>
      </c>
      <c r="BI31" s="22">
        <v>0</v>
      </c>
      <c r="BJ31" s="23">
        <v>2.3297487096774194</v>
      </c>
      <c r="BK31" s="24">
        <f t="shared" si="3"/>
        <v>144.13524292748306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1.0577658228064515</v>
      </c>
      <c r="I32" s="22">
        <v>13.872626942419355</v>
      </c>
      <c r="J32" s="22">
        <v>0</v>
      </c>
      <c r="K32" s="22">
        <v>0</v>
      </c>
      <c r="L32" s="23">
        <v>13.079797451870968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0.6747734866451613</v>
      </c>
      <c r="S32" s="22">
        <v>0.03227070161290323</v>
      </c>
      <c r="T32" s="22">
        <v>0</v>
      </c>
      <c r="U32" s="22">
        <v>0</v>
      </c>
      <c r="V32" s="23">
        <v>7.68107896567742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4.848844276483872</v>
      </c>
      <c r="AW32" s="22">
        <v>20.98099662211023</v>
      </c>
      <c r="AX32" s="22">
        <v>0.12658545161290322</v>
      </c>
      <c r="AY32" s="22">
        <v>0</v>
      </c>
      <c r="AZ32" s="23">
        <v>31.039215192935487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4.03706403867742</v>
      </c>
      <c r="BG32" s="22">
        <v>8.54892948680645</v>
      </c>
      <c r="BH32" s="22">
        <v>0</v>
      </c>
      <c r="BI32" s="22">
        <v>0</v>
      </c>
      <c r="BJ32" s="23">
        <v>33.355220104161305</v>
      </c>
      <c r="BK32" s="24">
        <f aca="true" t="shared" si="4" ref="BK32:BK41">SUM(C32:BJ32)</f>
        <v>139.33516854381992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0.0817846310967742</v>
      </c>
      <c r="I33" s="22">
        <v>24.56815119354839</v>
      </c>
      <c r="J33" s="22">
        <v>0</v>
      </c>
      <c r="K33" s="22">
        <v>0</v>
      </c>
      <c r="L33" s="23">
        <v>3.8003486440322587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0.01958103761290322</v>
      </c>
      <c r="S33" s="22">
        <v>0</v>
      </c>
      <c r="T33" s="22">
        <v>0</v>
      </c>
      <c r="U33" s="22">
        <v>0</v>
      </c>
      <c r="V33" s="23">
        <v>11.438280411451611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0.07701482951612904</v>
      </c>
      <c r="AW33" s="22">
        <v>9.855834129111122</v>
      </c>
      <c r="AX33" s="22">
        <v>0</v>
      </c>
      <c r="AY33" s="22">
        <v>0</v>
      </c>
      <c r="AZ33" s="23">
        <v>6.045759968967742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0.02005358690322581</v>
      </c>
      <c r="BG33" s="22">
        <v>0</v>
      </c>
      <c r="BH33" s="22">
        <v>0</v>
      </c>
      <c r="BI33" s="22">
        <v>0</v>
      </c>
      <c r="BJ33" s="23">
        <v>0.6837162419354837</v>
      </c>
      <c r="BK33" s="24">
        <f t="shared" si="4"/>
        <v>56.59052467417564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0.06196719951612903</v>
      </c>
      <c r="I34" s="22">
        <v>9.784294354838709</v>
      </c>
      <c r="J34" s="22">
        <v>0</v>
      </c>
      <c r="K34" s="22">
        <v>0</v>
      </c>
      <c r="L34" s="23">
        <v>14.882843466774196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0.02479749180645161</v>
      </c>
      <c r="S34" s="22">
        <v>0</v>
      </c>
      <c r="T34" s="22">
        <v>0</v>
      </c>
      <c r="U34" s="22">
        <v>0</v>
      </c>
      <c r="V34" s="23">
        <v>0.006522862903225807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13.535209902580648</v>
      </c>
      <c r="AW34" s="22">
        <v>3.3536777386737717</v>
      </c>
      <c r="AX34" s="22">
        <v>0</v>
      </c>
      <c r="AY34" s="22">
        <v>0</v>
      </c>
      <c r="AZ34" s="23">
        <v>9.235779147129032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0.02392632419354839</v>
      </c>
      <c r="BG34" s="22">
        <v>0</v>
      </c>
      <c r="BH34" s="22">
        <v>0</v>
      </c>
      <c r="BI34" s="22">
        <v>0</v>
      </c>
      <c r="BJ34" s="23">
        <v>0.9311737506451611</v>
      </c>
      <c r="BK34" s="24">
        <f t="shared" si="4"/>
        <v>51.84019223906087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1.1400175053870971</v>
      </c>
      <c r="I35" s="22">
        <v>1.2929579651612904</v>
      </c>
      <c r="J35" s="22">
        <v>4.927870838709677</v>
      </c>
      <c r="K35" s="22">
        <v>0</v>
      </c>
      <c r="L35" s="23">
        <v>3.2268919454193554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0.551788256483871</v>
      </c>
      <c r="S35" s="22">
        <v>1.0101450707419355</v>
      </c>
      <c r="T35" s="22">
        <v>2.5599329032258065</v>
      </c>
      <c r="U35" s="22">
        <v>0</v>
      </c>
      <c r="V35" s="23">
        <v>10.82351375183871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2.3266120824193552</v>
      </c>
      <c r="AW35" s="22">
        <v>4.045215482893694</v>
      </c>
      <c r="AX35" s="22">
        <v>0</v>
      </c>
      <c r="AY35" s="22">
        <v>0</v>
      </c>
      <c r="AZ35" s="23">
        <v>13.536974356612903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3.1920097940645156</v>
      </c>
      <c r="BG35" s="22">
        <v>9.99892210345161</v>
      </c>
      <c r="BH35" s="22">
        <v>0.06303679032258064</v>
      </c>
      <c r="BI35" s="22">
        <v>0</v>
      </c>
      <c r="BJ35" s="23">
        <v>11.985302849129033</v>
      </c>
      <c r="BK35" s="24">
        <f t="shared" si="4"/>
        <v>70.68119169586143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0.06354047661290323</v>
      </c>
      <c r="I36" s="22">
        <v>7.3599</v>
      </c>
      <c r="J36" s="22">
        <v>0</v>
      </c>
      <c r="K36" s="22">
        <v>0</v>
      </c>
      <c r="L36" s="23">
        <v>1.51245945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0.0171731</v>
      </c>
      <c r="S36" s="22">
        <v>3.18929</v>
      </c>
      <c r="T36" s="22">
        <v>0</v>
      </c>
      <c r="U36" s="22">
        <v>0</v>
      </c>
      <c r="V36" s="23">
        <v>0.012879825000000001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0.1386470538709678</v>
      </c>
      <c r="AW36" s="22">
        <v>8.638704413181227</v>
      </c>
      <c r="AX36" s="22">
        <v>0</v>
      </c>
      <c r="AY36" s="22">
        <v>0</v>
      </c>
      <c r="AZ36" s="23">
        <v>2.7096637801290315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0.026794360645161296</v>
      </c>
      <c r="BG36" s="22">
        <v>0</v>
      </c>
      <c r="BH36" s="22">
        <v>0</v>
      </c>
      <c r="BI36" s="22">
        <v>0</v>
      </c>
      <c r="BJ36" s="23">
        <v>1.4808656318387092</v>
      </c>
      <c r="BK36" s="24">
        <f>SUM(C36:BJ36)</f>
        <v>25.149918091278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0.03490468506451613</v>
      </c>
      <c r="I37" s="22">
        <v>122.94339245151612</v>
      </c>
      <c r="J37" s="22">
        <v>0</v>
      </c>
      <c r="K37" s="22">
        <v>0</v>
      </c>
      <c r="L37" s="23">
        <v>6.622036560032259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0.014272230322580647</v>
      </c>
      <c r="S37" s="22">
        <v>0</v>
      </c>
      <c r="T37" s="22">
        <v>0</v>
      </c>
      <c r="U37" s="22">
        <v>0</v>
      </c>
      <c r="V37" s="23">
        <v>0.6513326929032258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1.2561171479677418</v>
      </c>
      <c r="AW37" s="22">
        <v>0.03217524149690847</v>
      </c>
      <c r="AX37" s="22">
        <v>0</v>
      </c>
      <c r="AY37" s="22">
        <v>0</v>
      </c>
      <c r="AZ37" s="23">
        <v>10.595959572774195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0.044040983387096784</v>
      </c>
      <c r="BG37" s="22">
        <v>0</v>
      </c>
      <c r="BH37" s="22">
        <v>0</v>
      </c>
      <c r="BI37" s="22">
        <v>0</v>
      </c>
      <c r="BJ37" s="23">
        <v>1.3513734123225807</v>
      </c>
      <c r="BK37" s="24">
        <f t="shared" si="4"/>
        <v>143.5456049777872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0.11619853409677419</v>
      </c>
      <c r="I38" s="22">
        <v>30.044500299419358</v>
      </c>
      <c r="J38" s="22">
        <v>0</v>
      </c>
      <c r="K38" s="22">
        <v>0</v>
      </c>
      <c r="L38" s="23">
        <v>6.752845361290324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0.07084664935483873</v>
      </c>
      <c r="S38" s="22">
        <v>0</v>
      </c>
      <c r="T38" s="22">
        <v>0</v>
      </c>
      <c r="U38" s="22">
        <v>0</v>
      </c>
      <c r="V38" s="23">
        <v>0.0025762419354838704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0.746855428</v>
      </c>
      <c r="AW38" s="22">
        <v>0.6267429626853916</v>
      </c>
      <c r="AX38" s="22">
        <v>0</v>
      </c>
      <c r="AY38" s="22">
        <v>0</v>
      </c>
      <c r="AZ38" s="23">
        <v>9.322059871096775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0.021720950612903227</v>
      </c>
      <c r="BG38" s="22">
        <v>0</v>
      </c>
      <c r="BH38" s="22">
        <v>0</v>
      </c>
      <c r="BI38" s="22">
        <v>0</v>
      </c>
      <c r="BJ38" s="23">
        <v>1.2689027572580645</v>
      </c>
      <c r="BK38" s="24">
        <f t="shared" si="4"/>
        <v>48.97324905574992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83.58642159264515</v>
      </c>
      <c r="I39" s="22">
        <v>53.46822516129032</v>
      </c>
      <c r="J39" s="22">
        <v>0</v>
      </c>
      <c r="K39" s="22">
        <v>0</v>
      </c>
      <c r="L39" s="23">
        <v>2.992163048645161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0.01610488709677419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0.07259488903225807</v>
      </c>
      <c r="AW39" s="22">
        <v>0</v>
      </c>
      <c r="AX39" s="22">
        <v>0</v>
      </c>
      <c r="AY39" s="22">
        <v>0</v>
      </c>
      <c r="AZ39" s="23">
        <v>1.5439194709677422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0.0006390395161290324</v>
      </c>
      <c r="BG39" s="22">
        <v>0</v>
      </c>
      <c r="BH39" s="22">
        <v>0</v>
      </c>
      <c r="BI39" s="22">
        <v>0</v>
      </c>
      <c r="BJ39" s="23">
        <v>1.2780790322580644</v>
      </c>
      <c r="BK39" s="24">
        <f t="shared" si="4"/>
        <v>142.9581471214516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0.4743012781290323</v>
      </c>
      <c r="I40" s="22">
        <v>7.439729742580645</v>
      </c>
      <c r="J40" s="22">
        <v>1.6316407258064516</v>
      </c>
      <c r="K40" s="22">
        <v>0</v>
      </c>
      <c r="L40" s="23">
        <v>11.32339977767742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0.4848717315483871</v>
      </c>
      <c r="S40" s="22">
        <v>0.02610625161290323</v>
      </c>
      <c r="T40" s="22">
        <v>0.13053125806451613</v>
      </c>
      <c r="U40" s="22">
        <v>0</v>
      </c>
      <c r="V40" s="23">
        <v>2.3283240570322588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2.0127496278709676</v>
      </c>
      <c r="AW40" s="22">
        <v>7.092150076171469</v>
      </c>
      <c r="AX40" s="22">
        <v>0</v>
      </c>
      <c r="AY40" s="22">
        <v>0</v>
      </c>
      <c r="AZ40" s="23">
        <v>32.24406014758064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2.8155785562258067</v>
      </c>
      <c r="BG40" s="22">
        <v>1.3995096509032259</v>
      </c>
      <c r="BH40" s="22">
        <v>0</v>
      </c>
      <c r="BI40" s="22">
        <v>0</v>
      </c>
      <c r="BJ40" s="23">
        <v>12.093185123806453</v>
      </c>
      <c r="BK40" s="24">
        <f t="shared" si="4"/>
        <v>81.49613800501017</v>
      </c>
    </row>
    <row r="41" spans="1:63" s="25" customFormat="1" ht="14.25">
      <c r="A41" s="20"/>
      <c r="B41" s="7" t="s">
        <v>122</v>
      </c>
      <c r="C41" s="21">
        <v>0</v>
      </c>
      <c r="D41" s="22">
        <v>2.5552012903225805</v>
      </c>
      <c r="E41" s="22">
        <v>0</v>
      </c>
      <c r="F41" s="22">
        <v>0</v>
      </c>
      <c r="G41" s="23">
        <v>0</v>
      </c>
      <c r="H41" s="21">
        <v>0.04471602258064515</v>
      </c>
      <c r="I41" s="22">
        <v>4.088322064516129</v>
      </c>
      <c r="J41" s="22">
        <v>0</v>
      </c>
      <c r="K41" s="22">
        <v>0</v>
      </c>
      <c r="L41" s="23">
        <v>5.923856371935483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0.0076656038709677415</v>
      </c>
      <c r="S41" s="22">
        <v>0</v>
      </c>
      <c r="T41" s="22">
        <v>0</v>
      </c>
      <c r="U41" s="22">
        <v>0</v>
      </c>
      <c r="V41" s="23">
        <v>5.7811429193548385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0.0982361283870968</v>
      </c>
      <c r="AW41" s="22">
        <v>5.490335766285727</v>
      </c>
      <c r="AX41" s="22">
        <v>0</v>
      </c>
      <c r="AY41" s="22">
        <v>0</v>
      </c>
      <c r="AZ41" s="23">
        <v>2.6663714182258063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0.0496050804516129</v>
      </c>
      <c r="BG41" s="22">
        <v>0</v>
      </c>
      <c r="BH41" s="22">
        <v>0</v>
      </c>
      <c r="BI41" s="22">
        <v>0</v>
      </c>
      <c r="BJ41" s="23">
        <v>1.2675629032258064</v>
      </c>
      <c r="BK41" s="24">
        <f t="shared" si="4"/>
        <v>27.973015569156697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1.3877133694516133</v>
      </c>
      <c r="I42" s="22">
        <v>1.0534318567741934</v>
      </c>
      <c r="J42" s="22">
        <v>0.3284320161290322</v>
      </c>
      <c r="K42" s="22">
        <v>0</v>
      </c>
      <c r="L42" s="23">
        <v>6.679684746774194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0.5774105193870968</v>
      </c>
      <c r="S42" s="22">
        <v>6.622186022258065</v>
      </c>
      <c r="T42" s="22">
        <v>0</v>
      </c>
      <c r="U42" s="22">
        <v>0</v>
      </c>
      <c r="V42" s="23">
        <v>1.947339110032258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1.6496328617741938</v>
      </c>
      <c r="AW42" s="22">
        <v>2.517402314520823</v>
      </c>
      <c r="AX42" s="22">
        <v>0.19340216129032256</v>
      </c>
      <c r="AY42" s="22">
        <v>0</v>
      </c>
      <c r="AZ42" s="23">
        <v>30.320062241870975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1.6119515367741934</v>
      </c>
      <c r="BG42" s="22">
        <v>4.428251926096774</v>
      </c>
      <c r="BH42" s="22">
        <v>0</v>
      </c>
      <c r="BI42" s="22">
        <v>0</v>
      </c>
      <c r="BJ42" s="23">
        <v>8.282504035806452</v>
      </c>
      <c r="BK42" s="24">
        <f>SUM(C42:BJ42)</f>
        <v>67.59940471894018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0.14766134135483872</v>
      </c>
      <c r="I43" s="22">
        <v>6.3989548387096775</v>
      </c>
      <c r="J43" s="22">
        <v>0</v>
      </c>
      <c r="K43" s="22">
        <v>0</v>
      </c>
      <c r="L43" s="23">
        <v>6.565327664516129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0.02169059222580645</v>
      </c>
      <c r="S43" s="22">
        <v>0</v>
      </c>
      <c r="T43" s="22">
        <v>0</v>
      </c>
      <c r="U43" s="22">
        <v>0</v>
      </c>
      <c r="V43" s="23">
        <v>1.6698490246451614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0.08118230425806452</v>
      </c>
      <c r="AW43" s="22">
        <v>1.820528644054332</v>
      </c>
      <c r="AX43" s="22">
        <v>0</v>
      </c>
      <c r="AY43" s="22">
        <v>0</v>
      </c>
      <c r="AZ43" s="23">
        <v>10.124668975516128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0.09706855912903226</v>
      </c>
      <c r="BG43" s="22">
        <v>0</v>
      </c>
      <c r="BH43" s="22">
        <v>0</v>
      </c>
      <c r="BI43" s="22">
        <v>0</v>
      </c>
      <c r="BJ43" s="23">
        <v>0.33184933338709677</v>
      </c>
      <c r="BK43" s="24">
        <f>SUM(C43:BJ43)</f>
        <v>27.258781277796263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0.10555813987096775</v>
      </c>
      <c r="I44" s="22">
        <v>32.400137420516124</v>
      </c>
      <c r="J44" s="22">
        <v>0</v>
      </c>
      <c r="K44" s="22">
        <v>0</v>
      </c>
      <c r="L44" s="23">
        <v>7.822419096774195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0.020351009032258064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0.19635740051612904</v>
      </c>
      <c r="AW44" s="22">
        <v>3.1544370967755864</v>
      </c>
      <c r="AX44" s="22">
        <v>0</v>
      </c>
      <c r="AY44" s="22">
        <v>0</v>
      </c>
      <c r="AZ44" s="23">
        <v>7.402599282903227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0.06624317903225807</v>
      </c>
      <c r="BG44" s="22">
        <v>0</v>
      </c>
      <c r="BH44" s="22">
        <v>0</v>
      </c>
      <c r="BI44" s="22">
        <v>0</v>
      </c>
      <c r="BJ44" s="23">
        <v>1.3154002693548388</v>
      </c>
      <c r="BK44" s="24">
        <f>SUM(C44:BJ44)</f>
        <v>52.48350289477558</v>
      </c>
    </row>
    <row r="45" spans="1:63" s="25" customFormat="1" ht="14.2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0.24175320551612905</v>
      </c>
      <c r="I45" s="22">
        <v>0.8098383483870968</v>
      </c>
      <c r="J45" s="22">
        <v>0</v>
      </c>
      <c r="K45" s="22">
        <v>0</v>
      </c>
      <c r="L45" s="23">
        <v>2.2857214213548387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0.40666713480645167</v>
      </c>
      <c r="S45" s="22">
        <v>0.006584051612903226</v>
      </c>
      <c r="T45" s="22">
        <v>0</v>
      </c>
      <c r="U45" s="22">
        <v>0</v>
      </c>
      <c r="V45" s="23">
        <v>1.2662675331290323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1.0410038391935483</v>
      </c>
      <c r="AW45" s="22">
        <v>1.86482456518688</v>
      </c>
      <c r="AX45" s="22">
        <v>0.08894529370967741</v>
      </c>
      <c r="AY45" s="22">
        <v>0</v>
      </c>
      <c r="AZ45" s="23">
        <v>11.676014096290322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1.591911384483871</v>
      </c>
      <c r="BG45" s="22">
        <v>9.925664677806449</v>
      </c>
      <c r="BH45" s="22">
        <v>0</v>
      </c>
      <c r="BI45" s="22">
        <v>0</v>
      </c>
      <c r="BJ45" s="23">
        <v>4.540860089741935</v>
      </c>
      <c r="BK45" s="24">
        <f>SUM(C45:BJ45)</f>
        <v>35.74605564121914</v>
      </c>
    </row>
    <row r="46" spans="1:63" s="25" customFormat="1" ht="14.2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0.04362408693548388</v>
      </c>
      <c r="I46" s="22">
        <v>6.3241645161290325</v>
      </c>
      <c r="J46" s="22">
        <v>0</v>
      </c>
      <c r="K46" s="22">
        <v>0</v>
      </c>
      <c r="L46" s="23">
        <v>6.000999709354838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0.003162082258064516</v>
      </c>
      <c r="S46" s="22">
        <v>1.6076026199999995</v>
      </c>
      <c r="T46" s="22">
        <v>0</v>
      </c>
      <c r="U46" s="22">
        <v>0</v>
      </c>
      <c r="V46" s="23">
        <v>1.3633633863870964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0.015062067096774193</v>
      </c>
      <c r="AW46" s="22">
        <v>2.510344516044602</v>
      </c>
      <c r="AX46" s="22">
        <v>0</v>
      </c>
      <c r="AY46" s="22">
        <v>0</v>
      </c>
      <c r="AZ46" s="23">
        <v>5.9711565691290325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0.02447585903225807</v>
      </c>
      <c r="BG46" s="22">
        <v>0</v>
      </c>
      <c r="BH46" s="22">
        <v>0</v>
      </c>
      <c r="BI46" s="22">
        <v>0</v>
      </c>
      <c r="BJ46" s="23">
        <v>4.4558615161290325</v>
      </c>
      <c r="BK46" s="24">
        <f>SUM(C46:BJ46)</f>
        <v>28.319816928496216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0.39915129322580656</v>
      </c>
      <c r="I47" s="22">
        <v>0.9653942735806452</v>
      </c>
      <c r="J47" s="22">
        <v>1.301593870967742</v>
      </c>
      <c r="K47" s="22">
        <v>0</v>
      </c>
      <c r="L47" s="23">
        <v>7.265400920935485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0.36314204125806454</v>
      </c>
      <c r="S47" s="22">
        <v>0</v>
      </c>
      <c r="T47" s="22">
        <v>6.521193715161291</v>
      </c>
      <c r="U47" s="22">
        <v>0</v>
      </c>
      <c r="V47" s="23">
        <v>1.3191980166129034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0.9125152938387097</v>
      </c>
      <c r="AW47" s="22">
        <v>0.871874739709317</v>
      </c>
      <c r="AX47" s="22">
        <v>0</v>
      </c>
      <c r="AY47" s="22">
        <v>0</v>
      </c>
      <c r="AZ47" s="23">
        <v>14.737009564451613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1.1900773059354839</v>
      </c>
      <c r="BG47" s="22">
        <v>0.05752839193548387</v>
      </c>
      <c r="BH47" s="22">
        <v>0</v>
      </c>
      <c r="BI47" s="22">
        <v>0</v>
      </c>
      <c r="BJ47" s="23">
        <v>4.694917265677419</v>
      </c>
      <c r="BK47" s="24">
        <f aca="true" t="shared" si="5" ref="BK47:BK62">SUM(C47:BJ47)</f>
        <v>40.59899669328996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0.11522243538709677</v>
      </c>
      <c r="I48" s="22">
        <v>18.788308064516126</v>
      </c>
      <c r="J48" s="22">
        <v>0</v>
      </c>
      <c r="K48" s="22">
        <v>0</v>
      </c>
      <c r="L48" s="23">
        <v>0.03882917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0.03945544693548387</v>
      </c>
      <c r="S48" s="22">
        <v>0</v>
      </c>
      <c r="T48" s="22">
        <v>0</v>
      </c>
      <c r="U48" s="22">
        <v>0</v>
      </c>
      <c r="V48" s="23">
        <v>0.5323353951612904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0.0012487993548387093</v>
      </c>
      <c r="AW48" s="22">
        <v>7.492796129087091</v>
      </c>
      <c r="AX48" s="22">
        <v>0</v>
      </c>
      <c r="AY48" s="22">
        <v>0</v>
      </c>
      <c r="AZ48" s="23">
        <v>2.0105669612903228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0.010589818516129031</v>
      </c>
      <c r="BG48" s="22">
        <v>0</v>
      </c>
      <c r="BH48" s="22">
        <v>0</v>
      </c>
      <c r="BI48" s="22">
        <v>0</v>
      </c>
      <c r="BJ48" s="23">
        <v>2.4975987096774195</v>
      </c>
      <c r="BK48" s="24">
        <f t="shared" si="5"/>
        <v>31.526950929925796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4.329129473419355</v>
      </c>
      <c r="I49" s="22">
        <v>10.781533393548388</v>
      </c>
      <c r="J49" s="22">
        <v>0</v>
      </c>
      <c r="K49" s="22">
        <v>0</v>
      </c>
      <c r="L49" s="23">
        <v>5.074197003870967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0.08817753632258066</v>
      </c>
      <c r="S49" s="22">
        <v>0.012974167741935484</v>
      </c>
      <c r="T49" s="22">
        <v>2.6626812607419357</v>
      </c>
      <c r="U49" s="22">
        <v>0</v>
      </c>
      <c r="V49" s="23">
        <v>0.6376803445161291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0.42885232996774203</v>
      </c>
      <c r="AW49" s="22">
        <v>1.6811260822289185</v>
      </c>
      <c r="AX49" s="22">
        <v>0</v>
      </c>
      <c r="AY49" s="22">
        <v>0</v>
      </c>
      <c r="AZ49" s="23">
        <v>17.56806507848387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0.5005800681290323</v>
      </c>
      <c r="BG49" s="22">
        <v>0.3186028970322581</v>
      </c>
      <c r="BH49" s="22">
        <v>0</v>
      </c>
      <c r="BI49" s="22">
        <v>0</v>
      </c>
      <c r="BJ49" s="23">
        <v>1.412369621387097</v>
      </c>
      <c r="BK49" s="24">
        <f t="shared" si="5"/>
        <v>45.495969257390215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0.27289827390322574</v>
      </c>
      <c r="I50" s="22">
        <v>4.618055335838709</v>
      </c>
      <c r="J50" s="22">
        <v>0</v>
      </c>
      <c r="K50" s="22">
        <v>0</v>
      </c>
      <c r="L50" s="23">
        <v>0.7491442410967741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0.517744968</v>
      </c>
      <c r="S50" s="22">
        <v>0</v>
      </c>
      <c r="T50" s="22">
        <v>0.6354822580645162</v>
      </c>
      <c r="U50" s="22">
        <v>0</v>
      </c>
      <c r="V50" s="23">
        <v>1.7394729316129034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0.7804825836129035</v>
      </c>
      <c r="AW50" s="22">
        <v>6.151668528387594</v>
      </c>
      <c r="AX50" s="22">
        <v>0</v>
      </c>
      <c r="AY50" s="22">
        <v>0</v>
      </c>
      <c r="AZ50" s="23">
        <v>23.702337732483873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1.0644798150322579</v>
      </c>
      <c r="BG50" s="22">
        <v>0.8895641392258065</v>
      </c>
      <c r="BH50" s="22">
        <v>0</v>
      </c>
      <c r="BI50" s="22">
        <v>0</v>
      </c>
      <c r="BJ50" s="23">
        <v>6.409875224935484</v>
      </c>
      <c r="BK50" s="24">
        <f t="shared" si="5"/>
        <v>47.53120603219404</v>
      </c>
    </row>
    <row r="51" spans="1:63" s="25" customFormat="1" ht="14.25">
      <c r="A51" s="20"/>
      <c r="B51" s="7" t="s">
        <v>212</v>
      </c>
      <c r="C51" s="21">
        <v>0</v>
      </c>
      <c r="D51" s="22">
        <v>4.097574476129033</v>
      </c>
      <c r="E51" s="22">
        <v>0</v>
      </c>
      <c r="F51" s="22">
        <v>0</v>
      </c>
      <c r="G51" s="23">
        <v>0</v>
      </c>
      <c r="H51" s="21">
        <v>0.09014663632258063</v>
      </c>
      <c r="I51" s="22">
        <v>165.82141219129036</v>
      </c>
      <c r="J51" s="22">
        <v>0</v>
      </c>
      <c r="K51" s="22">
        <v>0</v>
      </c>
      <c r="L51" s="23">
        <v>5.5788476466129024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0.053370908741935466</v>
      </c>
      <c r="S51" s="22">
        <v>0</v>
      </c>
      <c r="T51" s="22">
        <v>0</v>
      </c>
      <c r="U51" s="22">
        <v>0</v>
      </c>
      <c r="V51" s="23">
        <v>2.055548235774194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0.17706804506451615</v>
      </c>
      <c r="AW51" s="22">
        <v>5.8306650786853425</v>
      </c>
      <c r="AX51" s="22">
        <v>0</v>
      </c>
      <c r="AY51" s="22">
        <v>0</v>
      </c>
      <c r="AZ51" s="23">
        <v>1.7543039011290322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0.08552672364516128</v>
      </c>
      <c r="BG51" s="22">
        <v>0.20458473800000002</v>
      </c>
      <c r="BH51" s="22">
        <v>0</v>
      </c>
      <c r="BI51" s="22">
        <v>0</v>
      </c>
      <c r="BJ51" s="23">
        <v>0.0015343852580645165</v>
      </c>
      <c r="BK51" s="24">
        <f t="shared" si="5"/>
        <v>185.75058296665307</v>
      </c>
    </row>
    <row r="52" spans="1:63" s="25" customFormat="1" ht="14.25">
      <c r="A52" s="20"/>
      <c r="B52" s="7" t="s">
        <v>219</v>
      </c>
      <c r="C52" s="21">
        <v>0</v>
      </c>
      <c r="D52" s="22">
        <v>0.46670790322580646</v>
      </c>
      <c r="E52" s="22">
        <v>0</v>
      </c>
      <c r="F52" s="22">
        <v>0</v>
      </c>
      <c r="G52" s="23">
        <v>0</v>
      </c>
      <c r="H52" s="21">
        <v>0.06160236429032259</v>
      </c>
      <c r="I52" s="22">
        <v>43.152082007838715</v>
      </c>
      <c r="J52" s="22">
        <v>0</v>
      </c>
      <c r="K52" s="22">
        <v>0</v>
      </c>
      <c r="L52" s="23">
        <v>1.9741690634516125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0.024734282032258068</v>
      </c>
      <c r="S52" s="22">
        <v>0</v>
      </c>
      <c r="T52" s="22">
        <v>0</v>
      </c>
      <c r="U52" s="22">
        <v>0</v>
      </c>
      <c r="V52" s="23">
        <v>1.8667382759999998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0.058213812290322575</v>
      </c>
      <c r="AW52" s="22">
        <v>38.91846659409591</v>
      </c>
      <c r="AX52" s="22">
        <v>0</v>
      </c>
      <c r="AY52" s="22">
        <v>0</v>
      </c>
      <c r="AZ52" s="23">
        <v>45.20888540851612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0.006999724096774193</v>
      </c>
      <c r="BG52" s="22">
        <v>0</v>
      </c>
      <c r="BH52" s="22">
        <v>0</v>
      </c>
      <c r="BI52" s="22">
        <v>0</v>
      </c>
      <c r="BJ52" s="23">
        <v>0</v>
      </c>
      <c r="BK52" s="24">
        <f t="shared" si="5"/>
        <v>131.73859943583784</v>
      </c>
    </row>
    <row r="53" spans="1:63" s="25" customFormat="1" ht="14.25">
      <c r="A53" s="20"/>
      <c r="B53" s="7" t="s">
        <v>132</v>
      </c>
      <c r="C53" s="21">
        <v>0</v>
      </c>
      <c r="D53" s="22">
        <v>0.5278933188709679</v>
      </c>
      <c r="E53" s="22">
        <v>0</v>
      </c>
      <c r="F53" s="22">
        <v>0</v>
      </c>
      <c r="G53" s="23">
        <v>0</v>
      </c>
      <c r="H53" s="21">
        <v>0.04098228512903226</v>
      </c>
      <c r="I53" s="22">
        <v>1.0000000000000003E-09</v>
      </c>
      <c r="J53" s="22">
        <v>0</v>
      </c>
      <c r="K53" s="22">
        <v>0</v>
      </c>
      <c r="L53" s="23">
        <v>0.04305869358064518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0.08663470112903227</v>
      </c>
      <c r="S53" s="22">
        <v>0</v>
      </c>
      <c r="T53" s="22">
        <v>0</v>
      </c>
      <c r="U53" s="22">
        <v>0</v>
      </c>
      <c r="V53" s="23">
        <v>0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1.2631229004516127</v>
      </c>
      <c r="AW53" s="22">
        <v>0.08221295740013845</v>
      </c>
      <c r="AX53" s="22">
        <v>0</v>
      </c>
      <c r="AY53" s="22">
        <v>0</v>
      </c>
      <c r="AZ53" s="23">
        <v>1.0927303241612905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0.22199958529032257</v>
      </c>
      <c r="BG53" s="22">
        <v>0.25327605474193543</v>
      </c>
      <c r="BH53" s="22">
        <v>0</v>
      </c>
      <c r="BI53" s="22">
        <v>0</v>
      </c>
      <c r="BJ53" s="23">
        <v>0.42681031932258057</v>
      </c>
      <c r="BK53" s="24">
        <f t="shared" si="5"/>
        <v>4.038721141077557</v>
      </c>
    </row>
    <row r="54" spans="1:63" s="25" customFormat="1" ht="14.25">
      <c r="A54" s="20"/>
      <c r="B54" s="7" t="s">
        <v>133</v>
      </c>
      <c r="C54" s="21">
        <v>0</v>
      </c>
      <c r="D54" s="22">
        <v>0.5283502790645161</v>
      </c>
      <c r="E54" s="22">
        <v>0</v>
      </c>
      <c r="F54" s="22">
        <v>0</v>
      </c>
      <c r="G54" s="23">
        <v>0</v>
      </c>
      <c r="H54" s="21">
        <v>0.034655087516129016</v>
      </c>
      <c r="I54" s="22">
        <v>0.09739810309677416</v>
      </c>
      <c r="J54" s="22">
        <v>0</v>
      </c>
      <c r="K54" s="22">
        <v>0</v>
      </c>
      <c r="L54" s="23">
        <v>0.10949588348387097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0.00411857735483871</v>
      </c>
      <c r="S54" s="22">
        <v>0</v>
      </c>
      <c r="T54" s="22">
        <v>0</v>
      </c>
      <c r="U54" s="22">
        <v>0</v>
      </c>
      <c r="V54" s="23">
        <v>0.005372910451612902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0.4834391656774193</v>
      </c>
      <c r="AW54" s="22">
        <v>0.1869734024874854</v>
      </c>
      <c r="AX54" s="22">
        <v>0</v>
      </c>
      <c r="AY54" s="22">
        <v>0</v>
      </c>
      <c r="AZ54" s="23">
        <v>2.052008077774193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0.3518913740645161</v>
      </c>
      <c r="BG54" s="22">
        <v>0.77516789783871</v>
      </c>
      <c r="BH54" s="22">
        <v>0</v>
      </c>
      <c r="BI54" s="22">
        <v>0</v>
      </c>
      <c r="BJ54" s="23">
        <v>0.16814518180645163</v>
      </c>
      <c r="BK54" s="24">
        <f t="shared" si="5"/>
        <v>4.797015940616517</v>
      </c>
    </row>
    <row r="55" spans="1:63" s="25" customFormat="1" ht="14.25">
      <c r="A55" s="20"/>
      <c r="B55" s="7" t="s">
        <v>134</v>
      </c>
      <c r="C55" s="21">
        <v>0</v>
      </c>
      <c r="D55" s="22">
        <v>0.5268699412258064</v>
      </c>
      <c r="E55" s="22">
        <v>0</v>
      </c>
      <c r="F55" s="22">
        <v>0</v>
      </c>
      <c r="G55" s="23">
        <v>0</v>
      </c>
      <c r="H55" s="21">
        <v>0.16082033545161292</v>
      </c>
      <c r="I55" s="22">
        <v>48.68430818016129</v>
      </c>
      <c r="J55" s="22">
        <v>0</v>
      </c>
      <c r="K55" s="22">
        <v>0</v>
      </c>
      <c r="L55" s="23">
        <v>0.6206385033225806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0.03619576448387097</v>
      </c>
      <c r="S55" s="22">
        <v>12.480004268322583</v>
      </c>
      <c r="T55" s="22">
        <v>0</v>
      </c>
      <c r="U55" s="22">
        <v>0</v>
      </c>
      <c r="V55" s="23">
        <v>0.06808382761290323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0.5726236202580645</v>
      </c>
      <c r="AW55" s="22">
        <v>56.725367544636086</v>
      </c>
      <c r="AX55" s="22">
        <v>0</v>
      </c>
      <c r="AY55" s="22">
        <v>0</v>
      </c>
      <c r="AZ55" s="23">
        <v>3.6700251631935483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0.5967678947096774</v>
      </c>
      <c r="BG55" s="22">
        <v>0.4969511632580646</v>
      </c>
      <c r="BH55" s="22">
        <v>0.12307597632258066</v>
      </c>
      <c r="BI55" s="22">
        <v>0</v>
      </c>
      <c r="BJ55" s="23">
        <v>0.45432186687096776</v>
      </c>
      <c r="BK55" s="24">
        <f t="shared" si="5"/>
        <v>125.21605404982962</v>
      </c>
    </row>
    <row r="56" spans="1:63" s="25" customFormat="1" ht="14.25">
      <c r="A56" s="20"/>
      <c r="B56" s="7" t="s">
        <v>183</v>
      </c>
      <c r="C56" s="21">
        <v>0</v>
      </c>
      <c r="D56" s="22">
        <v>2.5752561290322578</v>
      </c>
      <c r="E56" s="22">
        <v>0</v>
      </c>
      <c r="F56" s="22">
        <v>0</v>
      </c>
      <c r="G56" s="23">
        <v>0</v>
      </c>
      <c r="H56" s="21">
        <v>0.08270564170967742</v>
      </c>
      <c r="I56" s="22">
        <v>0</v>
      </c>
      <c r="J56" s="22">
        <v>0</v>
      </c>
      <c r="K56" s="22">
        <v>0</v>
      </c>
      <c r="L56" s="23">
        <v>1.975185327064516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0.019743630322580644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2.8196970153225807</v>
      </c>
      <c r="AW56" s="22">
        <v>1.206546379045282</v>
      </c>
      <c r="AX56" s="22">
        <v>0</v>
      </c>
      <c r="AY56" s="22">
        <v>0</v>
      </c>
      <c r="AZ56" s="23">
        <v>26.795463562903226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0.4677867650322581</v>
      </c>
      <c r="BG56" s="22">
        <v>0</v>
      </c>
      <c r="BH56" s="22">
        <v>0</v>
      </c>
      <c r="BI56" s="22">
        <v>0</v>
      </c>
      <c r="BJ56" s="23">
        <v>2.5949636698387097</v>
      </c>
      <c r="BK56" s="24">
        <f t="shared" si="5"/>
        <v>38.53734812027109</v>
      </c>
    </row>
    <row r="57" spans="1:63" s="25" customFormat="1" ht="14.25">
      <c r="A57" s="20"/>
      <c r="B57" s="7" t="s">
        <v>135</v>
      </c>
      <c r="C57" s="21">
        <v>0</v>
      </c>
      <c r="D57" s="22">
        <v>13.52861935483871</v>
      </c>
      <c r="E57" s="22">
        <v>0</v>
      </c>
      <c r="F57" s="22">
        <v>0</v>
      </c>
      <c r="G57" s="23">
        <v>0</v>
      </c>
      <c r="H57" s="21">
        <v>8.514987535483872</v>
      </c>
      <c r="I57" s="22">
        <v>577.6719339132259</v>
      </c>
      <c r="J57" s="22">
        <v>0</v>
      </c>
      <c r="K57" s="22">
        <v>0</v>
      </c>
      <c r="L57" s="23">
        <v>17.316239272709677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0.04747744367741935</v>
      </c>
      <c r="S57" s="22">
        <v>6.08787870967742</v>
      </c>
      <c r="T57" s="22">
        <v>0</v>
      </c>
      <c r="U57" s="22">
        <v>0</v>
      </c>
      <c r="V57" s="23">
        <v>5.4114477419354845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0.12434472</v>
      </c>
      <c r="AW57" s="22">
        <v>0.14707440010663825</v>
      </c>
      <c r="AX57" s="22">
        <v>0</v>
      </c>
      <c r="AY57" s="22">
        <v>0</v>
      </c>
      <c r="AZ57" s="23">
        <v>5.634259819064517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0.022716305935483867</v>
      </c>
      <c r="BG57" s="22">
        <v>0</v>
      </c>
      <c r="BH57" s="22">
        <v>0</v>
      </c>
      <c r="BI57" s="22">
        <v>0</v>
      </c>
      <c r="BJ57" s="23">
        <v>0.066852</v>
      </c>
      <c r="BK57" s="24">
        <f t="shared" si="5"/>
        <v>634.573831216655</v>
      </c>
    </row>
    <row r="58" spans="1:63" s="25" customFormat="1" ht="14.25">
      <c r="A58" s="20"/>
      <c r="B58" s="7" t="s">
        <v>136</v>
      </c>
      <c r="C58" s="21">
        <v>0</v>
      </c>
      <c r="D58" s="22">
        <v>13.66511935483871</v>
      </c>
      <c r="E58" s="22">
        <v>0</v>
      </c>
      <c r="F58" s="22">
        <v>0</v>
      </c>
      <c r="G58" s="23">
        <v>0</v>
      </c>
      <c r="H58" s="21">
        <v>0.6983801960967742</v>
      </c>
      <c r="I58" s="22">
        <v>91.30706926587096</v>
      </c>
      <c r="J58" s="22">
        <v>0</v>
      </c>
      <c r="K58" s="22">
        <v>0</v>
      </c>
      <c r="L58" s="23">
        <v>21.80028333587097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0.03006326258064516</v>
      </c>
      <c r="S58" s="22">
        <v>0</v>
      </c>
      <c r="T58" s="22">
        <v>0</v>
      </c>
      <c r="U58" s="22">
        <v>0</v>
      </c>
      <c r="V58" s="23">
        <v>7.037536467741936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0.4622332081290324</v>
      </c>
      <c r="AW58" s="22">
        <v>15.50483019789704</v>
      </c>
      <c r="AX58" s="22">
        <v>0</v>
      </c>
      <c r="AY58" s="22">
        <v>0</v>
      </c>
      <c r="AZ58" s="23">
        <v>20.44812653303226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2.5188402560000003</v>
      </c>
      <c r="BG58" s="22">
        <v>0.14843774954838712</v>
      </c>
      <c r="BH58" s="22">
        <v>0</v>
      </c>
      <c r="BI58" s="22">
        <v>0</v>
      </c>
      <c r="BJ58" s="23">
        <v>3.8963995753870964</v>
      </c>
      <c r="BK58" s="24">
        <f t="shared" si="5"/>
        <v>177.5173194029938</v>
      </c>
    </row>
    <row r="59" spans="1:63" s="25" customFormat="1" ht="14.25">
      <c r="A59" s="20"/>
      <c r="B59" s="7" t="s">
        <v>137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2.988563507451613</v>
      </c>
      <c r="I59" s="22">
        <v>6.772269671903226</v>
      </c>
      <c r="J59" s="22">
        <v>0.13476958064516129</v>
      </c>
      <c r="K59" s="22">
        <v>0</v>
      </c>
      <c r="L59" s="23">
        <v>30.45674191041936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0.43601759983870964</v>
      </c>
      <c r="S59" s="22">
        <v>5.579158302064516</v>
      </c>
      <c r="T59" s="22">
        <v>0</v>
      </c>
      <c r="U59" s="22">
        <v>0</v>
      </c>
      <c r="V59" s="23">
        <v>5.744791688806453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5.521885879451614</v>
      </c>
      <c r="AW59" s="22">
        <v>6.017318964343943</v>
      </c>
      <c r="AX59" s="22">
        <v>0</v>
      </c>
      <c r="AY59" s="22">
        <v>0</v>
      </c>
      <c r="AZ59" s="23">
        <v>45.46577816841934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2.046533222677419</v>
      </c>
      <c r="BG59" s="22">
        <v>10.587807448806451</v>
      </c>
      <c r="BH59" s="22">
        <v>0</v>
      </c>
      <c r="BI59" s="22">
        <v>0</v>
      </c>
      <c r="BJ59" s="23">
        <v>14.004894101709676</v>
      </c>
      <c r="BK59" s="24">
        <f t="shared" si="5"/>
        <v>135.75653004653748</v>
      </c>
    </row>
    <row r="60" spans="1:63" s="25" customFormat="1" ht="14.25">
      <c r="A60" s="20"/>
      <c r="B60" s="7" t="s">
        <v>138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0.725901865516129</v>
      </c>
      <c r="I60" s="22">
        <v>36.10688964358065</v>
      </c>
      <c r="J60" s="22">
        <v>1.3530545161290324</v>
      </c>
      <c r="K60" s="22">
        <v>0</v>
      </c>
      <c r="L60" s="23">
        <v>12.892862851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0.37214332822580637</v>
      </c>
      <c r="S60" s="22">
        <v>6.996417386870967</v>
      </c>
      <c r="T60" s="22">
        <v>4.0591635483870965</v>
      </c>
      <c r="U60" s="22">
        <v>0</v>
      </c>
      <c r="V60" s="23">
        <v>6.385104458387096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3.1111098913225805</v>
      </c>
      <c r="AW60" s="22">
        <v>12.802988317476421</v>
      </c>
      <c r="AX60" s="22">
        <v>0</v>
      </c>
      <c r="AY60" s="22">
        <v>0</v>
      </c>
      <c r="AZ60" s="23">
        <v>64.00553840683872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2.1386121793548387</v>
      </c>
      <c r="BG60" s="22">
        <v>6.336805885354838</v>
      </c>
      <c r="BH60" s="22">
        <v>2.6785412903225807</v>
      </c>
      <c r="BI60" s="22">
        <v>0</v>
      </c>
      <c r="BJ60" s="23">
        <v>10.707502914483872</v>
      </c>
      <c r="BK60" s="24">
        <f t="shared" si="5"/>
        <v>170.67263648325064</v>
      </c>
    </row>
    <row r="61" spans="1:63" s="25" customFormat="1" ht="14.25">
      <c r="A61" s="20"/>
      <c r="B61" s="7" t="s">
        <v>139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0.3731653641612904</v>
      </c>
      <c r="I61" s="22">
        <v>2.5035579532258065</v>
      </c>
      <c r="J61" s="22">
        <v>0</v>
      </c>
      <c r="K61" s="22">
        <v>0</v>
      </c>
      <c r="L61" s="23">
        <v>11.069282071709678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0.4108581853870968</v>
      </c>
      <c r="S61" s="22">
        <v>5.4482184980645165</v>
      </c>
      <c r="T61" s="22">
        <v>0</v>
      </c>
      <c r="U61" s="22">
        <v>0</v>
      </c>
      <c r="V61" s="23">
        <v>2.2644250133870965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2.667201889483871</v>
      </c>
      <c r="AW61" s="22">
        <v>7.552730925201159</v>
      </c>
      <c r="AX61" s="22">
        <v>0</v>
      </c>
      <c r="AY61" s="22">
        <v>0</v>
      </c>
      <c r="AZ61" s="23">
        <v>24.696247759838702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10.350826893096778</v>
      </c>
      <c r="BG61" s="22">
        <v>0.513962578</v>
      </c>
      <c r="BH61" s="22">
        <v>0</v>
      </c>
      <c r="BI61" s="22">
        <v>0</v>
      </c>
      <c r="BJ61" s="23">
        <v>20.595676977903228</v>
      </c>
      <c r="BK61" s="24">
        <f t="shared" si="5"/>
        <v>88.44615410945923</v>
      </c>
    </row>
    <row r="62" spans="1:63" s="25" customFormat="1" ht="14.25">
      <c r="A62" s="20"/>
      <c r="B62" s="7" t="s">
        <v>140</v>
      </c>
      <c r="C62" s="21">
        <v>0</v>
      </c>
      <c r="D62" s="22">
        <v>0.534144643451613</v>
      </c>
      <c r="E62" s="22">
        <v>0</v>
      </c>
      <c r="F62" s="22">
        <v>0</v>
      </c>
      <c r="G62" s="23">
        <v>0</v>
      </c>
      <c r="H62" s="21">
        <v>0.006374531870967742</v>
      </c>
      <c r="I62" s="22">
        <v>0</v>
      </c>
      <c r="J62" s="22">
        <v>0</v>
      </c>
      <c r="K62" s="22">
        <v>0</v>
      </c>
      <c r="L62" s="23">
        <v>3.9610324725483865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0.02555468051612903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0.7247615820000001</v>
      </c>
      <c r="AW62" s="22">
        <v>0.602368814802536</v>
      </c>
      <c r="AX62" s="22">
        <v>0</v>
      </c>
      <c r="AY62" s="22">
        <v>0</v>
      </c>
      <c r="AZ62" s="23">
        <v>7.468880537161291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0.2590707246774194</v>
      </c>
      <c r="BG62" s="22">
        <v>0</v>
      </c>
      <c r="BH62" s="22">
        <v>0</v>
      </c>
      <c r="BI62" s="22">
        <v>0</v>
      </c>
      <c r="BJ62" s="23">
        <v>0.025762549225806456</v>
      </c>
      <c r="BK62" s="24">
        <f t="shared" si="5"/>
        <v>13.60795053625415</v>
      </c>
    </row>
    <row r="63" spans="1:63" s="30" customFormat="1" ht="14.25">
      <c r="A63" s="20"/>
      <c r="B63" s="8" t="s">
        <v>15</v>
      </c>
      <c r="C63" s="26">
        <f aca="true" t="shared" si="6" ref="C63:AH63">SUM(C18:C62)</f>
        <v>0</v>
      </c>
      <c r="D63" s="26">
        <f t="shared" si="6"/>
        <v>40.63657646983871</v>
      </c>
      <c r="E63" s="26">
        <f t="shared" si="6"/>
        <v>0</v>
      </c>
      <c r="F63" s="26">
        <f t="shared" si="6"/>
        <v>0</v>
      </c>
      <c r="G63" s="26">
        <f t="shared" si="6"/>
        <v>0</v>
      </c>
      <c r="H63" s="26">
        <f t="shared" si="6"/>
        <v>110.64426855496775</v>
      </c>
      <c r="I63" s="26">
        <f t="shared" si="6"/>
        <v>2665.0602312937426</v>
      </c>
      <c r="J63" s="26">
        <f t="shared" si="6"/>
        <v>9.677361548387097</v>
      </c>
      <c r="K63" s="26">
        <f t="shared" si="6"/>
        <v>0</v>
      </c>
      <c r="L63" s="26">
        <f t="shared" si="6"/>
        <v>686.0626301318506</v>
      </c>
      <c r="M63" s="26">
        <f t="shared" si="6"/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  <c r="R63" s="26">
        <f t="shared" si="6"/>
        <v>6.7816808234193555</v>
      </c>
      <c r="S63" s="26">
        <f t="shared" si="6"/>
        <v>88.97641436929034</v>
      </c>
      <c r="T63" s="26">
        <f t="shared" si="6"/>
        <v>16.568984943645162</v>
      </c>
      <c r="U63" s="26">
        <f t="shared" si="6"/>
        <v>0</v>
      </c>
      <c r="V63" s="26">
        <f t="shared" si="6"/>
        <v>105.49051945022585</v>
      </c>
      <c r="W63" s="26">
        <f t="shared" si="6"/>
        <v>0</v>
      </c>
      <c r="X63" s="26">
        <f t="shared" si="6"/>
        <v>0</v>
      </c>
      <c r="Y63" s="26">
        <f t="shared" si="6"/>
        <v>0</v>
      </c>
      <c r="Z63" s="26">
        <f t="shared" si="6"/>
        <v>0</v>
      </c>
      <c r="AA63" s="26">
        <f t="shared" si="6"/>
        <v>0</v>
      </c>
      <c r="AB63" s="26">
        <f t="shared" si="6"/>
        <v>0</v>
      </c>
      <c r="AC63" s="26">
        <f t="shared" si="6"/>
        <v>0</v>
      </c>
      <c r="AD63" s="26">
        <f t="shared" si="6"/>
        <v>0</v>
      </c>
      <c r="AE63" s="26">
        <f t="shared" si="6"/>
        <v>0</v>
      </c>
      <c r="AF63" s="26">
        <f t="shared" si="6"/>
        <v>0</v>
      </c>
      <c r="AG63" s="26">
        <f t="shared" si="6"/>
        <v>0</v>
      </c>
      <c r="AH63" s="26">
        <f t="shared" si="6"/>
        <v>0</v>
      </c>
      <c r="AI63" s="26">
        <f aca="true" t="shared" si="7" ref="AI63:BK63">SUM(AI18:AI62)</f>
        <v>0</v>
      </c>
      <c r="AJ63" s="26">
        <f t="shared" si="7"/>
        <v>0</v>
      </c>
      <c r="AK63" s="26">
        <f t="shared" si="7"/>
        <v>0</v>
      </c>
      <c r="AL63" s="26">
        <f t="shared" si="7"/>
        <v>0</v>
      </c>
      <c r="AM63" s="26">
        <f t="shared" si="7"/>
        <v>0</v>
      </c>
      <c r="AN63" s="26">
        <f t="shared" si="7"/>
        <v>0</v>
      </c>
      <c r="AO63" s="26">
        <f t="shared" si="7"/>
        <v>0</v>
      </c>
      <c r="AP63" s="26">
        <f t="shared" si="7"/>
        <v>0</v>
      </c>
      <c r="AQ63" s="26">
        <f t="shared" si="7"/>
        <v>0</v>
      </c>
      <c r="AR63" s="26">
        <f t="shared" si="7"/>
        <v>0</v>
      </c>
      <c r="AS63" s="26">
        <f t="shared" si="7"/>
        <v>0</v>
      </c>
      <c r="AT63" s="26">
        <f t="shared" si="7"/>
        <v>0</v>
      </c>
      <c r="AU63" s="26">
        <f t="shared" si="7"/>
        <v>0</v>
      </c>
      <c r="AV63" s="26">
        <f t="shared" si="7"/>
        <v>56.58403929332259</v>
      </c>
      <c r="AW63" s="26">
        <f t="shared" si="7"/>
        <v>439.4379146650519</v>
      </c>
      <c r="AX63" s="26">
        <f t="shared" si="7"/>
        <v>1.0618716162903223</v>
      </c>
      <c r="AY63" s="26">
        <f t="shared" si="7"/>
        <v>0</v>
      </c>
      <c r="AZ63" s="26">
        <f t="shared" si="7"/>
        <v>686.9034783257094</v>
      </c>
      <c r="BA63" s="26">
        <f t="shared" si="7"/>
        <v>0</v>
      </c>
      <c r="BB63" s="26">
        <f t="shared" si="7"/>
        <v>0</v>
      </c>
      <c r="BC63" s="26">
        <f t="shared" si="7"/>
        <v>0</v>
      </c>
      <c r="BD63" s="26">
        <f t="shared" si="7"/>
        <v>0</v>
      </c>
      <c r="BE63" s="26">
        <f t="shared" si="7"/>
        <v>0</v>
      </c>
      <c r="BF63" s="26">
        <f t="shared" si="7"/>
        <v>40.76250913761291</v>
      </c>
      <c r="BG63" s="26">
        <f t="shared" si="7"/>
        <v>62.267914811935476</v>
      </c>
      <c r="BH63" s="26">
        <f t="shared" si="7"/>
        <v>2.864654056967742</v>
      </c>
      <c r="BI63" s="26">
        <f t="shared" si="7"/>
        <v>0</v>
      </c>
      <c r="BJ63" s="26">
        <f t="shared" si="7"/>
        <v>216.40099059874194</v>
      </c>
      <c r="BK63" s="26">
        <f t="shared" si="7"/>
        <v>5236.182040090998</v>
      </c>
    </row>
    <row r="64" spans="3:63" ht="1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1:63" s="25" customFormat="1" ht="14.25">
      <c r="A65" s="20" t="s">
        <v>31</v>
      </c>
      <c r="B65" s="5" t="s">
        <v>32</v>
      </c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4"/>
    </row>
    <row r="66" spans="1:63" s="25" customFormat="1" ht="14.25">
      <c r="A66" s="20"/>
      <c r="B66" s="7" t="s">
        <v>33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</v>
      </c>
      <c r="I66" s="22">
        <v>0</v>
      </c>
      <c r="J66" s="22">
        <v>0</v>
      </c>
      <c r="K66" s="22">
        <v>0</v>
      </c>
      <c r="L66" s="23">
        <v>0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</v>
      </c>
      <c r="AW66" s="22">
        <v>0</v>
      </c>
      <c r="AX66" s="22">
        <v>0</v>
      </c>
      <c r="AY66" s="22">
        <v>0</v>
      </c>
      <c r="AZ66" s="23">
        <v>0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</v>
      </c>
      <c r="BG66" s="22">
        <v>0</v>
      </c>
      <c r="BH66" s="22">
        <v>0</v>
      </c>
      <c r="BI66" s="22">
        <v>0</v>
      </c>
      <c r="BJ66" s="23">
        <v>0</v>
      </c>
      <c r="BK66" s="24">
        <v>0</v>
      </c>
    </row>
    <row r="67" spans="1:63" s="30" customFormat="1" ht="14.25">
      <c r="A67" s="20"/>
      <c r="B67" s="8" t="s">
        <v>34</v>
      </c>
      <c r="C67" s="26">
        <v>0</v>
      </c>
      <c r="D67" s="27">
        <v>0</v>
      </c>
      <c r="E67" s="27">
        <v>0</v>
      </c>
      <c r="F67" s="27">
        <v>0</v>
      </c>
      <c r="G67" s="28">
        <v>0</v>
      </c>
      <c r="H67" s="26">
        <v>0</v>
      </c>
      <c r="I67" s="27">
        <v>0</v>
      </c>
      <c r="J67" s="27">
        <v>0</v>
      </c>
      <c r="K67" s="27">
        <v>0</v>
      </c>
      <c r="L67" s="28">
        <v>0</v>
      </c>
      <c r="M67" s="26">
        <v>0</v>
      </c>
      <c r="N67" s="27">
        <v>0</v>
      </c>
      <c r="O67" s="27">
        <v>0</v>
      </c>
      <c r="P67" s="27">
        <v>0</v>
      </c>
      <c r="Q67" s="28">
        <v>0</v>
      </c>
      <c r="R67" s="26">
        <v>0</v>
      </c>
      <c r="S67" s="27">
        <v>0</v>
      </c>
      <c r="T67" s="27">
        <v>0</v>
      </c>
      <c r="U67" s="27">
        <v>0</v>
      </c>
      <c r="V67" s="28">
        <v>0</v>
      </c>
      <c r="W67" s="26">
        <v>0</v>
      </c>
      <c r="X67" s="27">
        <v>0</v>
      </c>
      <c r="Y67" s="27">
        <v>0</v>
      </c>
      <c r="Z67" s="27">
        <v>0</v>
      </c>
      <c r="AA67" s="28">
        <v>0</v>
      </c>
      <c r="AB67" s="26">
        <v>0</v>
      </c>
      <c r="AC67" s="27">
        <v>0</v>
      </c>
      <c r="AD67" s="27">
        <v>0</v>
      </c>
      <c r="AE67" s="27">
        <v>0</v>
      </c>
      <c r="AF67" s="28">
        <v>0</v>
      </c>
      <c r="AG67" s="26">
        <v>0</v>
      </c>
      <c r="AH67" s="27">
        <v>0</v>
      </c>
      <c r="AI67" s="27">
        <v>0</v>
      </c>
      <c r="AJ67" s="27">
        <v>0</v>
      </c>
      <c r="AK67" s="28">
        <v>0</v>
      </c>
      <c r="AL67" s="26">
        <v>0</v>
      </c>
      <c r="AM67" s="27">
        <v>0</v>
      </c>
      <c r="AN67" s="27">
        <v>0</v>
      </c>
      <c r="AO67" s="27">
        <v>0</v>
      </c>
      <c r="AP67" s="28">
        <v>0</v>
      </c>
      <c r="AQ67" s="26">
        <v>0</v>
      </c>
      <c r="AR67" s="27">
        <v>0</v>
      </c>
      <c r="AS67" s="27">
        <v>0</v>
      </c>
      <c r="AT67" s="27">
        <v>0</v>
      </c>
      <c r="AU67" s="28">
        <v>0</v>
      </c>
      <c r="AV67" s="26">
        <v>0</v>
      </c>
      <c r="AW67" s="27">
        <v>0</v>
      </c>
      <c r="AX67" s="27">
        <v>0</v>
      </c>
      <c r="AY67" s="27">
        <v>0</v>
      </c>
      <c r="AZ67" s="28">
        <v>0</v>
      </c>
      <c r="BA67" s="26">
        <v>0</v>
      </c>
      <c r="BB67" s="27">
        <v>0</v>
      </c>
      <c r="BC67" s="27">
        <v>0</v>
      </c>
      <c r="BD67" s="27">
        <v>0</v>
      </c>
      <c r="BE67" s="28">
        <v>0</v>
      </c>
      <c r="BF67" s="26">
        <v>0</v>
      </c>
      <c r="BG67" s="27">
        <v>0</v>
      </c>
      <c r="BH67" s="27">
        <v>0</v>
      </c>
      <c r="BI67" s="27">
        <v>0</v>
      </c>
      <c r="BJ67" s="28">
        <v>0</v>
      </c>
      <c r="BK67" s="29">
        <v>0</v>
      </c>
    </row>
    <row r="68" spans="1:63" s="25" customFormat="1" ht="14.25">
      <c r="A68" s="20" t="s">
        <v>35</v>
      </c>
      <c r="B68" s="5" t="s">
        <v>36</v>
      </c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4"/>
    </row>
    <row r="69" spans="1:63" s="25" customFormat="1" ht="14.25">
      <c r="A69" s="20"/>
      <c r="B69" s="7" t="s">
        <v>33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</v>
      </c>
      <c r="I69" s="22">
        <v>0</v>
      </c>
      <c r="J69" s="22">
        <v>0</v>
      </c>
      <c r="K69" s="22">
        <v>0</v>
      </c>
      <c r="L69" s="23">
        <v>0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</v>
      </c>
      <c r="AW69" s="22">
        <v>0</v>
      </c>
      <c r="AX69" s="22">
        <v>0</v>
      </c>
      <c r="AY69" s="22">
        <v>0</v>
      </c>
      <c r="AZ69" s="23">
        <v>0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</v>
      </c>
      <c r="BG69" s="22">
        <v>0</v>
      </c>
      <c r="BH69" s="22">
        <v>0</v>
      </c>
      <c r="BI69" s="22">
        <v>0</v>
      </c>
      <c r="BJ69" s="23">
        <v>0</v>
      </c>
      <c r="BK69" s="24">
        <v>0</v>
      </c>
    </row>
    <row r="70" spans="1:63" s="30" customFormat="1" ht="14.25">
      <c r="A70" s="20"/>
      <c r="B70" s="8" t="s">
        <v>37</v>
      </c>
      <c r="C70" s="26">
        <v>0</v>
      </c>
      <c r="D70" s="27">
        <v>0</v>
      </c>
      <c r="E70" s="27">
        <v>0</v>
      </c>
      <c r="F70" s="27">
        <v>0</v>
      </c>
      <c r="G70" s="28">
        <v>0</v>
      </c>
      <c r="H70" s="26">
        <v>0</v>
      </c>
      <c r="I70" s="27">
        <v>0</v>
      </c>
      <c r="J70" s="27">
        <v>0</v>
      </c>
      <c r="K70" s="27">
        <v>0</v>
      </c>
      <c r="L70" s="28">
        <v>0</v>
      </c>
      <c r="M70" s="26">
        <v>0</v>
      </c>
      <c r="N70" s="27">
        <v>0</v>
      </c>
      <c r="O70" s="27">
        <v>0</v>
      </c>
      <c r="P70" s="27">
        <v>0</v>
      </c>
      <c r="Q70" s="28">
        <v>0</v>
      </c>
      <c r="R70" s="26">
        <v>0</v>
      </c>
      <c r="S70" s="27">
        <v>0</v>
      </c>
      <c r="T70" s="27">
        <v>0</v>
      </c>
      <c r="U70" s="27">
        <v>0</v>
      </c>
      <c r="V70" s="28">
        <v>0</v>
      </c>
      <c r="W70" s="26">
        <v>0</v>
      </c>
      <c r="X70" s="27">
        <v>0</v>
      </c>
      <c r="Y70" s="27">
        <v>0</v>
      </c>
      <c r="Z70" s="27">
        <v>0</v>
      </c>
      <c r="AA70" s="28">
        <v>0</v>
      </c>
      <c r="AB70" s="26">
        <v>0</v>
      </c>
      <c r="AC70" s="27">
        <v>0</v>
      </c>
      <c r="AD70" s="27">
        <v>0</v>
      </c>
      <c r="AE70" s="27">
        <v>0</v>
      </c>
      <c r="AF70" s="28">
        <v>0</v>
      </c>
      <c r="AG70" s="26">
        <v>0</v>
      </c>
      <c r="AH70" s="27">
        <v>0</v>
      </c>
      <c r="AI70" s="27">
        <v>0</v>
      </c>
      <c r="AJ70" s="27">
        <v>0</v>
      </c>
      <c r="AK70" s="28">
        <v>0</v>
      </c>
      <c r="AL70" s="26">
        <v>0</v>
      </c>
      <c r="AM70" s="27">
        <v>0</v>
      </c>
      <c r="AN70" s="27">
        <v>0</v>
      </c>
      <c r="AO70" s="27">
        <v>0</v>
      </c>
      <c r="AP70" s="28">
        <v>0</v>
      </c>
      <c r="AQ70" s="26">
        <v>0</v>
      </c>
      <c r="AR70" s="27">
        <v>0</v>
      </c>
      <c r="AS70" s="27">
        <v>0</v>
      </c>
      <c r="AT70" s="27">
        <v>0</v>
      </c>
      <c r="AU70" s="28">
        <v>0</v>
      </c>
      <c r="AV70" s="26">
        <v>0</v>
      </c>
      <c r="AW70" s="27">
        <v>0</v>
      </c>
      <c r="AX70" s="27">
        <v>0</v>
      </c>
      <c r="AY70" s="27">
        <v>0</v>
      </c>
      <c r="AZ70" s="28">
        <v>0</v>
      </c>
      <c r="BA70" s="26">
        <v>0</v>
      </c>
      <c r="BB70" s="27">
        <v>0</v>
      </c>
      <c r="BC70" s="27">
        <v>0</v>
      </c>
      <c r="BD70" s="27">
        <v>0</v>
      </c>
      <c r="BE70" s="28">
        <v>0</v>
      </c>
      <c r="BF70" s="26">
        <v>0</v>
      </c>
      <c r="BG70" s="27">
        <v>0</v>
      </c>
      <c r="BH70" s="27">
        <v>0</v>
      </c>
      <c r="BI70" s="27">
        <v>0</v>
      </c>
      <c r="BJ70" s="28">
        <v>0</v>
      </c>
      <c r="BK70" s="29">
        <v>0</v>
      </c>
    </row>
    <row r="71" spans="1:63" s="30" customFormat="1" ht="14.25">
      <c r="A71" s="20" t="s">
        <v>16</v>
      </c>
      <c r="B71" s="12" t="s">
        <v>17</v>
      </c>
      <c r="C71" s="26"/>
      <c r="D71" s="27"/>
      <c r="E71" s="27"/>
      <c r="F71" s="27"/>
      <c r="G71" s="28"/>
      <c r="H71" s="26"/>
      <c r="I71" s="27"/>
      <c r="J71" s="27"/>
      <c r="K71" s="27"/>
      <c r="L71" s="28"/>
      <c r="M71" s="26"/>
      <c r="N71" s="27"/>
      <c r="O71" s="27"/>
      <c r="P71" s="27"/>
      <c r="Q71" s="28"/>
      <c r="R71" s="26"/>
      <c r="S71" s="27"/>
      <c r="T71" s="27"/>
      <c r="U71" s="27"/>
      <c r="V71" s="28"/>
      <c r="W71" s="26"/>
      <c r="X71" s="27"/>
      <c r="Y71" s="27"/>
      <c r="Z71" s="27"/>
      <c r="AA71" s="28"/>
      <c r="AB71" s="26"/>
      <c r="AC71" s="27"/>
      <c r="AD71" s="27"/>
      <c r="AE71" s="27"/>
      <c r="AF71" s="28"/>
      <c r="AG71" s="26"/>
      <c r="AH71" s="27"/>
      <c r="AI71" s="27"/>
      <c r="AJ71" s="27"/>
      <c r="AK71" s="28"/>
      <c r="AL71" s="26"/>
      <c r="AM71" s="27"/>
      <c r="AN71" s="27"/>
      <c r="AO71" s="27"/>
      <c r="AP71" s="28"/>
      <c r="AQ71" s="26"/>
      <c r="AR71" s="27"/>
      <c r="AS71" s="27"/>
      <c r="AT71" s="27"/>
      <c r="AU71" s="28"/>
      <c r="AV71" s="26"/>
      <c r="AW71" s="27"/>
      <c r="AX71" s="27"/>
      <c r="AY71" s="27"/>
      <c r="AZ71" s="28"/>
      <c r="BA71" s="26"/>
      <c r="BB71" s="27"/>
      <c r="BC71" s="27"/>
      <c r="BD71" s="27"/>
      <c r="BE71" s="28"/>
      <c r="BF71" s="26"/>
      <c r="BG71" s="27"/>
      <c r="BH71" s="27"/>
      <c r="BI71" s="27"/>
      <c r="BJ71" s="28"/>
      <c r="BK71" s="29"/>
    </row>
    <row r="72" spans="1:63" s="25" customFormat="1" ht="14.25">
      <c r="A72" s="20"/>
      <c r="B72" s="59" t="s">
        <v>141</v>
      </c>
      <c r="C72" s="21">
        <v>0</v>
      </c>
      <c r="D72" s="22">
        <v>5.896750995387097</v>
      </c>
      <c r="E72" s="22">
        <v>0</v>
      </c>
      <c r="F72" s="22">
        <v>0</v>
      </c>
      <c r="G72" s="23">
        <v>0</v>
      </c>
      <c r="H72" s="21">
        <v>56.7346347436129</v>
      </c>
      <c r="I72" s="22">
        <v>2335.558680084645</v>
      </c>
      <c r="J72" s="22">
        <v>0.5073530842258064</v>
      </c>
      <c r="K72" s="22">
        <v>0</v>
      </c>
      <c r="L72" s="23">
        <v>408.5915483481291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16.567081564903216</v>
      </c>
      <c r="S72" s="22">
        <v>17.812199549</v>
      </c>
      <c r="T72" s="22">
        <v>6.053879613129033</v>
      </c>
      <c r="U72" s="22">
        <v>0</v>
      </c>
      <c r="V72" s="23">
        <v>54.5924214541613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66.21044392029032</v>
      </c>
      <c r="AW72" s="22">
        <v>684.5125229825104</v>
      </c>
      <c r="AX72" s="22">
        <v>3.901888787225806</v>
      </c>
      <c r="AY72" s="22">
        <v>0</v>
      </c>
      <c r="AZ72" s="23">
        <v>805.9066167216131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19.788011496032254</v>
      </c>
      <c r="BG72" s="22">
        <v>29.031002685709687</v>
      </c>
      <c r="BH72" s="22">
        <v>0.05125538358064516</v>
      </c>
      <c r="BI72" s="22">
        <v>0</v>
      </c>
      <c r="BJ72" s="23">
        <v>72.18200400358066</v>
      </c>
      <c r="BK72" s="24">
        <f>SUM(C72:BJ72)</f>
        <v>4583.898295417737</v>
      </c>
    </row>
    <row r="73" spans="1:63" s="25" customFormat="1" ht="14.25">
      <c r="A73" s="20"/>
      <c r="B73" s="7" t="s">
        <v>142</v>
      </c>
      <c r="C73" s="21">
        <v>0</v>
      </c>
      <c r="D73" s="22">
        <v>43.128356502774196</v>
      </c>
      <c r="E73" s="22">
        <v>0</v>
      </c>
      <c r="F73" s="22">
        <v>0</v>
      </c>
      <c r="G73" s="23">
        <v>0</v>
      </c>
      <c r="H73" s="21">
        <v>2.8069847274516135</v>
      </c>
      <c r="I73" s="22">
        <v>25.883542516419357</v>
      </c>
      <c r="J73" s="22">
        <v>2.3696900959354847</v>
      </c>
      <c r="K73" s="22">
        <v>0</v>
      </c>
      <c r="L73" s="23">
        <v>17.559068420161296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1.1715378288709675</v>
      </c>
      <c r="S73" s="22">
        <v>5.862185996193548</v>
      </c>
      <c r="T73" s="22">
        <v>4.848200025032258</v>
      </c>
      <c r="U73" s="22">
        <v>0</v>
      </c>
      <c r="V73" s="23">
        <v>1.112455854967742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13.806668779064518</v>
      </c>
      <c r="AW73" s="22">
        <v>25.10407165153887</v>
      </c>
      <c r="AX73" s="22">
        <v>4.000000000000001E-09</v>
      </c>
      <c r="AY73" s="22">
        <v>0</v>
      </c>
      <c r="AZ73" s="23">
        <v>67.5945874326129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3.927217794967743</v>
      </c>
      <c r="BG73" s="22">
        <v>7.332912433741935</v>
      </c>
      <c r="BH73" s="22">
        <v>0</v>
      </c>
      <c r="BI73" s="22">
        <v>0</v>
      </c>
      <c r="BJ73" s="23">
        <v>7.328261126225806</v>
      </c>
      <c r="BK73" s="24">
        <f>SUM(C73:BJ73)</f>
        <v>229.83574118995824</v>
      </c>
    </row>
    <row r="74" spans="1:63" s="25" customFormat="1" ht="14.25">
      <c r="A74" s="20"/>
      <c r="B74" s="7" t="s">
        <v>143</v>
      </c>
      <c r="C74" s="21">
        <v>0</v>
      </c>
      <c r="D74" s="22">
        <v>127.11462039564516</v>
      </c>
      <c r="E74" s="22">
        <v>0</v>
      </c>
      <c r="F74" s="22">
        <v>0</v>
      </c>
      <c r="G74" s="23">
        <v>0</v>
      </c>
      <c r="H74" s="21">
        <v>20.180897598741943</v>
      </c>
      <c r="I74" s="22">
        <v>1472.813523926839</v>
      </c>
      <c r="J74" s="22">
        <v>165.94222933112903</v>
      </c>
      <c r="K74" s="22">
        <v>0</v>
      </c>
      <c r="L74" s="23">
        <v>72.09302917919355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10.408164226354838</v>
      </c>
      <c r="S74" s="22">
        <v>134.8236399272258</v>
      </c>
      <c r="T74" s="22">
        <v>101.07080679409677</v>
      </c>
      <c r="U74" s="22">
        <v>0</v>
      </c>
      <c r="V74" s="23">
        <v>39.43924352306451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84.72860693067746</v>
      </c>
      <c r="AW74" s="22">
        <v>562.1446909816806</v>
      </c>
      <c r="AX74" s="22">
        <v>10.624858836290322</v>
      </c>
      <c r="AY74" s="22">
        <v>0</v>
      </c>
      <c r="AZ74" s="23">
        <v>330.30262890441935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75.09776525403225</v>
      </c>
      <c r="BG74" s="22">
        <v>154.5148222859677</v>
      </c>
      <c r="BH74" s="22">
        <v>61.414169156806445</v>
      </c>
      <c r="BI74" s="22">
        <v>0</v>
      </c>
      <c r="BJ74" s="23">
        <v>163.42360643461296</v>
      </c>
      <c r="BK74" s="24">
        <f>SUM(C74:BJ74)</f>
        <v>3586.137303686777</v>
      </c>
    </row>
    <row r="75" spans="1:63" s="25" customFormat="1" ht="14.25">
      <c r="A75" s="20"/>
      <c r="B75" s="7" t="s">
        <v>144</v>
      </c>
      <c r="C75" s="21">
        <v>0</v>
      </c>
      <c r="D75" s="22">
        <v>173.1422358291613</v>
      </c>
      <c r="E75" s="22">
        <v>0</v>
      </c>
      <c r="F75" s="22">
        <v>0</v>
      </c>
      <c r="G75" s="23">
        <v>0</v>
      </c>
      <c r="H75" s="21">
        <v>33.4600430653871</v>
      </c>
      <c r="I75" s="22">
        <v>12090.265017394324</v>
      </c>
      <c r="J75" s="22">
        <v>25.13671104848388</v>
      </c>
      <c r="K75" s="22">
        <v>0</v>
      </c>
      <c r="L75" s="23">
        <v>939.5674219242259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19.74441717187097</v>
      </c>
      <c r="S75" s="22">
        <v>253.81800341867745</v>
      </c>
      <c r="T75" s="22">
        <v>7.674725639677419</v>
      </c>
      <c r="U75" s="22">
        <v>0</v>
      </c>
      <c r="V75" s="23">
        <v>69.08345989845162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39.31032409196775</v>
      </c>
      <c r="AW75" s="22">
        <v>646.2506867088514</v>
      </c>
      <c r="AX75" s="22">
        <v>4.482205763387097</v>
      </c>
      <c r="AY75" s="22">
        <v>0</v>
      </c>
      <c r="AZ75" s="23">
        <v>501.282869887903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20.983227845516137</v>
      </c>
      <c r="BG75" s="22">
        <v>42.81390598051613</v>
      </c>
      <c r="BH75" s="22">
        <v>0.37506893574193545</v>
      </c>
      <c r="BI75" s="22">
        <v>0</v>
      </c>
      <c r="BJ75" s="23">
        <v>54.99721495070967</v>
      </c>
      <c r="BK75" s="24">
        <f>SUM(C75:BJ75)</f>
        <v>14922.387539554855</v>
      </c>
    </row>
    <row r="76" spans="1:63" s="25" customFormat="1" ht="14.25">
      <c r="A76" s="20"/>
      <c r="B76" s="7" t="s">
        <v>145</v>
      </c>
      <c r="C76" s="21">
        <v>0</v>
      </c>
      <c r="D76" s="22">
        <v>0.8414831668709675</v>
      </c>
      <c r="E76" s="22">
        <v>0</v>
      </c>
      <c r="F76" s="22">
        <v>0</v>
      </c>
      <c r="G76" s="23">
        <v>0</v>
      </c>
      <c r="H76" s="21">
        <v>15.657352818354836</v>
      </c>
      <c r="I76" s="22">
        <v>2.250825898290322</v>
      </c>
      <c r="J76" s="22">
        <v>0</v>
      </c>
      <c r="K76" s="22">
        <v>0</v>
      </c>
      <c r="L76" s="23">
        <v>24.491666241838708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6.250002447</v>
      </c>
      <c r="S76" s="22">
        <v>1.5524087691612902</v>
      </c>
      <c r="T76" s="22">
        <v>0</v>
      </c>
      <c r="U76" s="22">
        <v>0</v>
      </c>
      <c r="V76" s="23">
        <v>3.7256126558709677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23.935947431451606</v>
      </c>
      <c r="AW76" s="22">
        <v>38.90249110923307</v>
      </c>
      <c r="AX76" s="22">
        <v>0</v>
      </c>
      <c r="AY76" s="22">
        <v>0</v>
      </c>
      <c r="AZ76" s="23">
        <v>77.24122226216127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8.23226077235484</v>
      </c>
      <c r="BG76" s="22">
        <v>10.280583299451616</v>
      </c>
      <c r="BH76" s="22">
        <v>0</v>
      </c>
      <c r="BI76" s="22">
        <v>0</v>
      </c>
      <c r="BJ76" s="23">
        <v>17.931680126516135</v>
      </c>
      <c r="BK76" s="24">
        <f>SUM(C76:BJ76)</f>
        <v>231.29353699855562</v>
      </c>
    </row>
    <row r="77" spans="1:63" s="25" customFormat="1" ht="14.25">
      <c r="A77" s="20"/>
      <c r="B77" s="7" t="s">
        <v>187</v>
      </c>
      <c r="C77" s="21">
        <v>0</v>
      </c>
      <c r="D77" s="22">
        <v>453.50697449019356</v>
      </c>
      <c r="E77" s="22">
        <v>0</v>
      </c>
      <c r="F77" s="22">
        <v>0</v>
      </c>
      <c r="G77" s="23">
        <v>0</v>
      </c>
      <c r="H77" s="21">
        <v>19.899835953935472</v>
      </c>
      <c r="I77" s="22">
        <v>1357.1267754842584</v>
      </c>
      <c r="J77" s="22">
        <v>162.2990544477096</v>
      </c>
      <c r="K77" s="22">
        <v>0</v>
      </c>
      <c r="L77" s="23">
        <v>122.71054593564516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7.3884866106451605</v>
      </c>
      <c r="S77" s="22">
        <v>14.184077114064518</v>
      </c>
      <c r="T77" s="22">
        <v>17.598465586645165</v>
      </c>
      <c r="U77" s="22">
        <v>0</v>
      </c>
      <c r="V77" s="23">
        <v>15.188665506064515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23.65245597609677</v>
      </c>
      <c r="AW77" s="22">
        <v>327.3628652098164</v>
      </c>
      <c r="AX77" s="22">
        <v>0.03277078093548387</v>
      </c>
      <c r="AY77" s="22">
        <v>0</v>
      </c>
      <c r="AZ77" s="23">
        <v>94.68277866806451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16.70498381164516</v>
      </c>
      <c r="BG77" s="22">
        <v>5.788649385032257</v>
      </c>
      <c r="BH77" s="22">
        <v>0.3462337669677419</v>
      </c>
      <c r="BI77" s="22">
        <v>0</v>
      </c>
      <c r="BJ77" s="23">
        <v>124.90810584229031</v>
      </c>
      <c r="BK77" s="24">
        <f>SUM(C77:BJ77)</f>
        <v>2763.3817245700097</v>
      </c>
    </row>
    <row r="78" spans="1:63" s="25" customFormat="1" ht="14.25">
      <c r="A78" s="20"/>
      <c r="B78" s="7" t="s">
        <v>146</v>
      </c>
      <c r="C78" s="21">
        <v>0</v>
      </c>
      <c r="D78" s="22">
        <v>219.22025843761287</v>
      </c>
      <c r="E78" s="22">
        <v>0</v>
      </c>
      <c r="F78" s="22">
        <v>0</v>
      </c>
      <c r="G78" s="23">
        <v>0</v>
      </c>
      <c r="H78" s="21">
        <v>55.51759945274194</v>
      </c>
      <c r="I78" s="22">
        <v>4458.796843465129</v>
      </c>
      <c r="J78" s="22">
        <v>928.24199167429</v>
      </c>
      <c r="K78" s="22">
        <v>0</v>
      </c>
      <c r="L78" s="23">
        <v>406.8821886391936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41.77484202548388</v>
      </c>
      <c r="S78" s="22">
        <v>167.3784174732903</v>
      </c>
      <c r="T78" s="22">
        <v>34.580175374193566</v>
      </c>
      <c r="U78" s="22">
        <v>0</v>
      </c>
      <c r="V78" s="23">
        <v>82.31042622809676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292.7598082580968</v>
      </c>
      <c r="AW78" s="22">
        <v>1713.2096912766287</v>
      </c>
      <c r="AX78" s="22">
        <v>1.736823240516129</v>
      </c>
      <c r="AY78" s="22">
        <v>0</v>
      </c>
      <c r="AZ78" s="23">
        <v>731.4161933424515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287.13293192387096</v>
      </c>
      <c r="BG78" s="22">
        <v>220.2710527349677</v>
      </c>
      <c r="BH78" s="22">
        <v>31.149000502806455</v>
      </c>
      <c r="BI78" s="22">
        <v>0</v>
      </c>
      <c r="BJ78" s="23">
        <v>313.78174050596766</v>
      </c>
      <c r="BK78" s="24">
        <f>SUM(C78:BJ78)</f>
        <v>9986.159984555337</v>
      </c>
    </row>
    <row r="79" spans="1:63" s="25" customFormat="1" ht="14.25">
      <c r="A79" s="20"/>
      <c r="B79" s="7" t="s">
        <v>147</v>
      </c>
      <c r="C79" s="21">
        <v>0</v>
      </c>
      <c r="D79" s="22">
        <v>245.11608869058063</v>
      </c>
      <c r="E79" s="22">
        <v>0</v>
      </c>
      <c r="F79" s="22">
        <v>0</v>
      </c>
      <c r="G79" s="23">
        <v>0</v>
      </c>
      <c r="H79" s="21">
        <v>26.05079151590322</v>
      </c>
      <c r="I79" s="22">
        <v>4987.198477584322</v>
      </c>
      <c r="J79" s="22">
        <v>269.4879172762581</v>
      </c>
      <c r="K79" s="22">
        <v>0</v>
      </c>
      <c r="L79" s="23">
        <v>318.53153100454847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12.096265088354833</v>
      </c>
      <c r="S79" s="22">
        <v>138.9146910136774</v>
      </c>
      <c r="T79" s="22">
        <v>136.03006102470968</v>
      </c>
      <c r="U79" s="22">
        <v>0</v>
      </c>
      <c r="V79" s="23">
        <v>22.916655895419357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43.980977517096775</v>
      </c>
      <c r="AW79" s="22">
        <v>1871.0990966157278</v>
      </c>
      <c r="AX79" s="22">
        <v>9.600845352709676</v>
      </c>
      <c r="AY79" s="22">
        <v>0</v>
      </c>
      <c r="AZ79" s="23">
        <v>181.25004241225807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22.246889981580647</v>
      </c>
      <c r="BG79" s="22">
        <v>105.09305570774197</v>
      </c>
      <c r="BH79" s="22">
        <v>7.983178007967743</v>
      </c>
      <c r="BI79" s="22">
        <v>0</v>
      </c>
      <c r="BJ79" s="23">
        <v>54.42283342306452</v>
      </c>
      <c r="BK79" s="24">
        <f>SUM(C79:BJ79)</f>
        <v>8452.019398111923</v>
      </c>
    </row>
    <row r="80" spans="1:63" s="25" customFormat="1" ht="14.25">
      <c r="A80" s="20"/>
      <c r="B80" s="7" t="s">
        <v>148</v>
      </c>
      <c r="C80" s="21">
        <v>0</v>
      </c>
      <c r="D80" s="22">
        <v>113.13048322938707</v>
      </c>
      <c r="E80" s="22">
        <v>0</v>
      </c>
      <c r="F80" s="22">
        <v>0</v>
      </c>
      <c r="G80" s="23">
        <v>0</v>
      </c>
      <c r="H80" s="21">
        <v>12.605864254483873</v>
      </c>
      <c r="I80" s="22">
        <v>2.198485754129032</v>
      </c>
      <c r="J80" s="22">
        <v>0</v>
      </c>
      <c r="K80" s="22">
        <v>0</v>
      </c>
      <c r="L80" s="23">
        <v>11.618757065516126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4.884318189774193</v>
      </c>
      <c r="S80" s="22">
        <v>2.704842363064516</v>
      </c>
      <c r="T80" s="22">
        <v>0</v>
      </c>
      <c r="U80" s="22">
        <v>0</v>
      </c>
      <c r="V80" s="23">
        <v>3.495879025548388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137.08008622158061</v>
      </c>
      <c r="AW80" s="22">
        <v>142.73481896529273</v>
      </c>
      <c r="AX80" s="22">
        <v>0</v>
      </c>
      <c r="AY80" s="22">
        <v>0</v>
      </c>
      <c r="AZ80" s="23">
        <v>181.06314581912903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50.03091824548387</v>
      </c>
      <c r="BG80" s="22">
        <v>5.41206468316129</v>
      </c>
      <c r="BH80" s="22">
        <v>0</v>
      </c>
      <c r="BI80" s="22">
        <v>0</v>
      </c>
      <c r="BJ80" s="23">
        <v>41.35313274635483</v>
      </c>
      <c r="BK80" s="24">
        <f aca="true" t="shared" si="8" ref="BK80:BK85">SUM(C80:BJ80)</f>
        <v>708.3127965629056</v>
      </c>
    </row>
    <row r="81" spans="1:63" s="25" customFormat="1" ht="14.25">
      <c r="A81" s="20"/>
      <c r="B81" s="7" t="s">
        <v>149</v>
      </c>
      <c r="C81" s="21">
        <v>0</v>
      </c>
      <c r="D81" s="22">
        <v>168.1024215639355</v>
      </c>
      <c r="E81" s="22">
        <v>0</v>
      </c>
      <c r="F81" s="22">
        <v>0</v>
      </c>
      <c r="G81" s="23">
        <v>0</v>
      </c>
      <c r="H81" s="21">
        <v>18.479091374483872</v>
      </c>
      <c r="I81" s="22">
        <v>2909.797062186453</v>
      </c>
      <c r="J81" s="22">
        <v>2.5223148970322575</v>
      </c>
      <c r="K81" s="22">
        <v>0</v>
      </c>
      <c r="L81" s="23">
        <v>209.52996682267744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2.965385737741936</v>
      </c>
      <c r="S81" s="22">
        <v>42.34378670280645</v>
      </c>
      <c r="T81" s="22">
        <v>6.136781521870969</v>
      </c>
      <c r="U81" s="22">
        <v>0</v>
      </c>
      <c r="V81" s="23">
        <v>66.53586658435484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45.91968576709679</v>
      </c>
      <c r="AW81" s="22">
        <v>436.59511418517184</v>
      </c>
      <c r="AX81" s="22">
        <v>5.149238040129035</v>
      </c>
      <c r="AY81" s="22">
        <v>0</v>
      </c>
      <c r="AZ81" s="23">
        <v>525.7605576329679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10.669069082612896</v>
      </c>
      <c r="BG81" s="22">
        <v>11.631410262774192</v>
      </c>
      <c r="BH81" s="22">
        <v>0.05125980309677418</v>
      </c>
      <c r="BI81" s="22">
        <v>0</v>
      </c>
      <c r="BJ81" s="23">
        <v>29.0664183393871</v>
      </c>
      <c r="BK81" s="24">
        <f t="shared" si="8"/>
        <v>4491.255430504593</v>
      </c>
    </row>
    <row r="82" spans="1:63" s="25" customFormat="1" ht="14.25">
      <c r="A82" s="20"/>
      <c r="B82" s="7" t="s">
        <v>150</v>
      </c>
      <c r="C82" s="21">
        <v>0</v>
      </c>
      <c r="D82" s="22">
        <v>1.715176613322581</v>
      </c>
      <c r="E82" s="22">
        <v>0</v>
      </c>
      <c r="F82" s="22">
        <v>0</v>
      </c>
      <c r="G82" s="23">
        <v>0</v>
      </c>
      <c r="H82" s="21">
        <v>61.74300845738709</v>
      </c>
      <c r="I82" s="22">
        <v>509.400363893871</v>
      </c>
      <c r="J82" s="22">
        <v>0</v>
      </c>
      <c r="K82" s="22">
        <v>0</v>
      </c>
      <c r="L82" s="23">
        <v>448.28204218390323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7.644267859548386</v>
      </c>
      <c r="S82" s="22">
        <v>50.19867885845161</v>
      </c>
      <c r="T82" s="22">
        <v>16.47913264280645</v>
      </c>
      <c r="U82" s="22">
        <v>0</v>
      </c>
      <c r="V82" s="23">
        <v>29.49063488716129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18.98763517096774</v>
      </c>
      <c r="AW82" s="22">
        <v>114.68478732962474</v>
      </c>
      <c r="AX82" s="22">
        <v>0</v>
      </c>
      <c r="AY82" s="22">
        <v>0</v>
      </c>
      <c r="AZ82" s="23">
        <v>566.8335793610642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7.84954955583871</v>
      </c>
      <c r="BG82" s="22">
        <v>7.153886184548387</v>
      </c>
      <c r="BH82" s="22">
        <v>0.5227003983548387</v>
      </c>
      <c r="BI82" s="22">
        <v>0</v>
      </c>
      <c r="BJ82" s="23">
        <v>27.6748777026129</v>
      </c>
      <c r="BK82" s="24">
        <f t="shared" si="8"/>
        <v>1868.660321099463</v>
      </c>
    </row>
    <row r="83" spans="1:63" s="25" customFormat="1" ht="14.25">
      <c r="A83" s="20"/>
      <c r="B83" s="7" t="s">
        <v>151</v>
      </c>
      <c r="C83" s="21">
        <v>0</v>
      </c>
      <c r="D83" s="22">
        <v>7.648295806451613</v>
      </c>
      <c r="E83" s="22">
        <v>0</v>
      </c>
      <c r="F83" s="22">
        <v>0</v>
      </c>
      <c r="G83" s="23">
        <v>0</v>
      </c>
      <c r="H83" s="21">
        <v>3.760744443129032</v>
      </c>
      <c r="I83" s="22">
        <v>0.05146367261290323</v>
      </c>
      <c r="J83" s="22">
        <v>0</v>
      </c>
      <c r="K83" s="22">
        <v>0</v>
      </c>
      <c r="L83" s="23">
        <v>3.028923807064516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2.4509075123870967</v>
      </c>
      <c r="S83" s="22">
        <v>0</v>
      </c>
      <c r="T83" s="22">
        <v>0</v>
      </c>
      <c r="U83" s="22">
        <v>0</v>
      </c>
      <c r="V83" s="23">
        <v>0.4516215957741935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59.00381036513117</v>
      </c>
      <c r="AW83" s="22">
        <v>0.001029694870967742</v>
      </c>
      <c r="AX83" s="22">
        <v>0</v>
      </c>
      <c r="AY83" s="22">
        <v>0</v>
      </c>
      <c r="AZ83" s="23">
        <v>86.01868006158062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28.50593638687097</v>
      </c>
      <c r="BG83" s="22">
        <v>0</v>
      </c>
      <c r="BH83" s="22">
        <v>0</v>
      </c>
      <c r="BI83" s="22">
        <v>0</v>
      </c>
      <c r="BJ83" s="23">
        <v>39.24540476638709</v>
      </c>
      <c r="BK83" s="24">
        <f t="shared" si="8"/>
        <v>230.16681811226016</v>
      </c>
    </row>
    <row r="84" spans="1:63" s="25" customFormat="1" ht="14.25">
      <c r="A84" s="20"/>
      <c r="B84" s="7" t="s">
        <v>152</v>
      </c>
      <c r="C84" s="21">
        <v>0</v>
      </c>
      <c r="D84" s="22">
        <v>231.96659899816126</v>
      </c>
      <c r="E84" s="22">
        <v>0</v>
      </c>
      <c r="F84" s="22">
        <v>0</v>
      </c>
      <c r="G84" s="23">
        <v>0</v>
      </c>
      <c r="H84" s="21">
        <v>6.457745062419356</v>
      </c>
      <c r="I84" s="22">
        <v>197.46102581912905</v>
      </c>
      <c r="J84" s="22">
        <v>0</v>
      </c>
      <c r="K84" s="22">
        <v>0</v>
      </c>
      <c r="L84" s="23">
        <v>16.93271201564516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3.579574263935484</v>
      </c>
      <c r="S84" s="22">
        <v>6.863600450548388</v>
      </c>
      <c r="T84" s="22">
        <v>16.646686709709677</v>
      </c>
      <c r="U84" s="22">
        <v>0</v>
      </c>
      <c r="V84" s="23">
        <v>4.9719820108064505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95.59653318454833</v>
      </c>
      <c r="AW84" s="22">
        <v>77.26273106131465</v>
      </c>
      <c r="AX84" s="22">
        <v>20.068025592193546</v>
      </c>
      <c r="AY84" s="22">
        <v>0</v>
      </c>
      <c r="AZ84" s="23">
        <v>213.50813271170966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53.954985336709676</v>
      </c>
      <c r="BG84" s="22">
        <v>86.80955540961293</v>
      </c>
      <c r="BH84" s="22">
        <v>83.93169321306452</v>
      </c>
      <c r="BI84" s="22">
        <v>0</v>
      </c>
      <c r="BJ84" s="23">
        <v>61.100939306774194</v>
      </c>
      <c r="BK84" s="24">
        <f t="shared" si="8"/>
        <v>1177.1125211462822</v>
      </c>
    </row>
    <row r="85" spans="1:63" s="25" customFormat="1" ht="14.25">
      <c r="A85" s="20"/>
      <c r="B85" s="7" t="s">
        <v>153</v>
      </c>
      <c r="C85" s="21">
        <v>0</v>
      </c>
      <c r="D85" s="22">
        <v>352.9936860261613</v>
      </c>
      <c r="E85" s="22">
        <v>0</v>
      </c>
      <c r="F85" s="22">
        <v>0</v>
      </c>
      <c r="G85" s="23">
        <v>0</v>
      </c>
      <c r="H85" s="21">
        <v>41.503715149193546</v>
      </c>
      <c r="I85" s="22">
        <v>2021.520118611193</v>
      </c>
      <c r="J85" s="22">
        <v>38.48221876129032</v>
      </c>
      <c r="K85" s="22">
        <v>0</v>
      </c>
      <c r="L85" s="23">
        <v>390.6656788815163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22.558086382774196</v>
      </c>
      <c r="S85" s="22">
        <v>71.09158551690321</v>
      </c>
      <c r="T85" s="22">
        <v>16.289383475580646</v>
      </c>
      <c r="U85" s="22">
        <v>0</v>
      </c>
      <c r="V85" s="23">
        <v>64.81684404064518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129.3604049915484</v>
      </c>
      <c r="AW85" s="22">
        <v>3095.739264651996</v>
      </c>
      <c r="AX85" s="22">
        <v>4.482057744645162</v>
      </c>
      <c r="AY85" s="22">
        <v>0</v>
      </c>
      <c r="AZ85" s="23">
        <v>1104.4305742743868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72.59429932306453</v>
      </c>
      <c r="BG85" s="22">
        <v>140.03935227987097</v>
      </c>
      <c r="BH85" s="22">
        <v>13.98914508887097</v>
      </c>
      <c r="BI85" s="22">
        <v>0</v>
      </c>
      <c r="BJ85" s="23">
        <v>161.50987020280644</v>
      </c>
      <c r="BK85" s="24">
        <f t="shared" si="8"/>
        <v>7742.066285402447</v>
      </c>
    </row>
    <row r="86" spans="1:63" s="30" customFormat="1" ht="14.25">
      <c r="A86" s="20"/>
      <c r="B86" s="8" t="s">
        <v>18</v>
      </c>
      <c r="C86" s="26">
        <f aca="true" t="shared" si="9" ref="C86:AH86">SUM(C72:C85)</f>
        <v>0</v>
      </c>
      <c r="D86" s="27">
        <f t="shared" si="9"/>
        <v>2143.523430745645</v>
      </c>
      <c r="E86" s="27">
        <f t="shared" si="9"/>
        <v>0</v>
      </c>
      <c r="F86" s="27">
        <f t="shared" si="9"/>
        <v>0</v>
      </c>
      <c r="G86" s="28">
        <f t="shared" si="9"/>
        <v>0</v>
      </c>
      <c r="H86" s="26">
        <f t="shared" si="9"/>
        <v>374.8583086172258</v>
      </c>
      <c r="I86" s="27">
        <f t="shared" si="9"/>
        <v>32370.32220629161</v>
      </c>
      <c r="J86" s="27">
        <f t="shared" si="9"/>
        <v>1594.9894806163543</v>
      </c>
      <c r="K86" s="27">
        <f t="shared" si="9"/>
        <v>0</v>
      </c>
      <c r="L86" s="28">
        <f t="shared" si="9"/>
        <v>3390.4850804692583</v>
      </c>
      <c r="M86" s="26">
        <f t="shared" si="9"/>
        <v>0</v>
      </c>
      <c r="N86" s="27">
        <f t="shared" si="9"/>
        <v>0</v>
      </c>
      <c r="O86" s="27">
        <f t="shared" si="9"/>
        <v>0</v>
      </c>
      <c r="P86" s="27">
        <f t="shared" si="9"/>
        <v>0</v>
      </c>
      <c r="Q86" s="28">
        <f t="shared" si="9"/>
        <v>0</v>
      </c>
      <c r="R86" s="26">
        <f t="shared" si="9"/>
        <v>159.48333690964515</v>
      </c>
      <c r="S86" s="27">
        <f t="shared" si="9"/>
        <v>907.5481171530644</v>
      </c>
      <c r="T86" s="27">
        <f t="shared" si="9"/>
        <v>363.40829840745164</v>
      </c>
      <c r="U86" s="27">
        <f t="shared" si="9"/>
        <v>0</v>
      </c>
      <c r="V86" s="28">
        <f t="shared" si="9"/>
        <v>458.1317691603871</v>
      </c>
      <c r="W86" s="26">
        <f t="shared" si="9"/>
        <v>0</v>
      </c>
      <c r="X86" s="27">
        <f t="shared" si="9"/>
        <v>0</v>
      </c>
      <c r="Y86" s="27">
        <f t="shared" si="9"/>
        <v>0</v>
      </c>
      <c r="Z86" s="27">
        <f t="shared" si="9"/>
        <v>0</v>
      </c>
      <c r="AA86" s="28">
        <f t="shared" si="9"/>
        <v>0</v>
      </c>
      <c r="AB86" s="26">
        <f t="shared" si="9"/>
        <v>0</v>
      </c>
      <c r="AC86" s="27">
        <f t="shared" si="9"/>
        <v>0</v>
      </c>
      <c r="AD86" s="27">
        <f t="shared" si="9"/>
        <v>0</v>
      </c>
      <c r="AE86" s="27">
        <f t="shared" si="9"/>
        <v>0</v>
      </c>
      <c r="AF86" s="28">
        <f t="shared" si="9"/>
        <v>0</v>
      </c>
      <c r="AG86" s="26">
        <f t="shared" si="9"/>
        <v>0</v>
      </c>
      <c r="AH86" s="27">
        <f t="shared" si="9"/>
        <v>0</v>
      </c>
      <c r="AI86" s="27">
        <f aca="true" t="shared" si="10" ref="AI86:BK86">SUM(AI72:AI85)</f>
        <v>0</v>
      </c>
      <c r="AJ86" s="27">
        <f t="shared" si="10"/>
        <v>0</v>
      </c>
      <c r="AK86" s="28">
        <f t="shared" si="10"/>
        <v>0</v>
      </c>
      <c r="AL86" s="26">
        <f t="shared" si="10"/>
        <v>0</v>
      </c>
      <c r="AM86" s="27">
        <f t="shared" si="10"/>
        <v>0</v>
      </c>
      <c r="AN86" s="27">
        <f t="shared" si="10"/>
        <v>0</v>
      </c>
      <c r="AO86" s="27">
        <f t="shared" si="10"/>
        <v>0</v>
      </c>
      <c r="AP86" s="28">
        <f t="shared" si="10"/>
        <v>0</v>
      </c>
      <c r="AQ86" s="26">
        <f t="shared" si="10"/>
        <v>0</v>
      </c>
      <c r="AR86" s="27">
        <f t="shared" si="10"/>
        <v>0</v>
      </c>
      <c r="AS86" s="27">
        <f t="shared" si="10"/>
        <v>0</v>
      </c>
      <c r="AT86" s="27">
        <f t="shared" si="10"/>
        <v>0</v>
      </c>
      <c r="AU86" s="28">
        <f t="shared" si="10"/>
        <v>0</v>
      </c>
      <c r="AV86" s="26">
        <f t="shared" si="10"/>
        <v>1074.333388605615</v>
      </c>
      <c r="AW86" s="27">
        <f t="shared" si="10"/>
        <v>9735.60386242426</v>
      </c>
      <c r="AX86" s="27">
        <f t="shared" si="10"/>
        <v>60.078714142032254</v>
      </c>
      <c r="AY86" s="27">
        <f t="shared" si="10"/>
        <v>0</v>
      </c>
      <c r="AZ86" s="28">
        <f t="shared" si="10"/>
        <v>5467.291609492322</v>
      </c>
      <c r="BA86" s="26">
        <f t="shared" si="10"/>
        <v>0</v>
      </c>
      <c r="BB86" s="27">
        <f t="shared" si="10"/>
        <v>0</v>
      </c>
      <c r="BC86" s="27">
        <f t="shared" si="10"/>
        <v>0</v>
      </c>
      <c r="BD86" s="27">
        <f t="shared" si="10"/>
        <v>0</v>
      </c>
      <c r="BE86" s="28">
        <f t="shared" si="10"/>
        <v>0</v>
      </c>
      <c r="BF86" s="26">
        <f t="shared" si="10"/>
        <v>677.7180468105806</v>
      </c>
      <c r="BG86" s="27">
        <f t="shared" si="10"/>
        <v>826.1722533330967</v>
      </c>
      <c r="BH86" s="27">
        <f t="shared" si="10"/>
        <v>199.81370425725808</v>
      </c>
      <c r="BI86" s="27">
        <f t="shared" si="10"/>
        <v>0</v>
      </c>
      <c r="BJ86" s="28">
        <f t="shared" si="10"/>
        <v>1168.9260894772904</v>
      </c>
      <c r="BK86" s="29">
        <f t="shared" si="10"/>
        <v>60972.687696913104</v>
      </c>
    </row>
    <row r="87" spans="1:63" s="30" customFormat="1" ht="14.25">
      <c r="A87" s="20"/>
      <c r="B87" s="8" t="s">
        <v>19</v>
      </c>
      <c r="C87" s="26">
        <f aca="true" t="shared" si="11" ref="C87:AH87">C86+C70+C67+C63+C15+C11</f>
        <v>0</v>
      </c>
      <c r="D87" s="27">
        <f t="shared" si="11"/>
        <v>2304.025692508484</v>
      </c>
      <c r="E87" s="27">
        <f t="shared" si="11"/>
        <v>0</v>
      </c>
      <c r="F87" s="27">
        <f t="shared" si="11"/>
        <v>0</v>
      </c>
      <c r="G87" s="28">
        <f t="shared" si="11"/>
        <v>0</v>
      </c>
      <c r="H87" s="26">
        <f t="shared" si="11"/>
        <v>795.4150015845805</v>
      </c>
      <c r="I87" s="27">
        <f t="shared" si="11"/>
        <v>60987.683473118734</v>
      </c>
      <c r="J87" s="27">
        <f t="shared" si="11"/>
        <v>3631.7956882455483</v>
      </c>
      <c r="K87" s="27">
        <f t="shared" si="11"/>
        <v>0</v>
      </c>
      <c r="L87" s="28">
        <f t="shared" si="11"/>
        <v>5004.459403851367</v>
      </c>
      <c r="M87" s="26">
        <f t="shared" si="11"/>
        <v>0</v>
      </c>
      <c r="N87" s="27">
        <f t="shared" si="11"/>
        <v>0</v>
      </c>
      <c r="O87" s="27">
        <f t="shared" si="11"/>
        <v>0</v>
      </c>
      <c r="P87" s="27">
        <f t="shared" si="11"/>
        <v>0</v>
      </c>
      <c r="Q87" s="28">
        <f t="shared" si="11"/>
        <v>0</v>
      </c>
      <c r="R87" s="26">
        <f t="shared" si="11"/>
        <v>332.82490248829026</v>
      </c>
      <c r="S87" s="27">
        <f t="shared" si="11"/>
        <v>1827.3013229308062</v>
      </c>
      <c r="T87" s="27">
        <f t="shared" si="11"/>
        <v>600.351052399742</v>
      </c>
      <c r="U87" s="27">
        <f t="shared" si="11"/>
        <v>0</v>
      </c>
      <c r="V87" s="28">
        <f t="shared" si="11"/>
        <v>720.8971588964516</v>
      </c>
      <c r="W87" s="26">
        <f t="shared" si="11"/>
        <v>0</v>
      </c>
      <c r="X87" s="27">
        <f t="shared" si="11"/>
        <v>0</v>
      </c>
      <c r="Y87" s="27">
        <f t="shared" si="11"/>
        <v>0</v>
      </c>
      <c r="Z87" s="27">
        <f t="shared" si="11"/>
        <v>0</v>
      </c>
      <c r="AA87" s="28">
        <f t="shared" si="11"/>
        <v>0</v>
      </c>
      <c r="AB87" s="26">
        <f t="shared" si="11"/>
        <v>0</v>
      </c>
      <c r="AC87" s="27">
        <f t="shared" si="11"/>
        <v>0</v>
      </c>
      <c r="AD87" s="27">
        <f t="shared" si="11"/>
        <v>0</v>
      </c>
      <c r="AE87" s="27">
        <f t="shared" si="11"/>
        <v>0</v>
      </c>
      <c r="AF87" s="28">
        <f t="shared" si="11"/>
        <v>0</v>
      </c>
      <c r="AG87" s="26">
        <f t="shared" si="11"/>
        <v>0</v>
      </c>
      <c r="AH87" s="27">
        <f t="shared" si="11"/>
        <v>0</v>
      </c>
      <c r="AI87" s="27">
        <f aca="true" t="shared" si="12" ref="AI87:BK87">AI86+AI70+AI67+AI63+AI15+AI11</f>
        <v>0</v>
      </c>
      <c r="AJ87" s="27">
        <f t="shared" si="12"/>
        <v>0</v>
      </c>
      <c r="AK87" s="28">
        <f t="shared" si="12"/>
        <v>0</v>
      </c>
      <c r="AL87" s="26">
        <f t="shared" si="12"/>
        <v>0</v>
      </c>
      <c r="AM87" s="27">
        <f t="shared" si="12"/>
        <v>0</v>
      </c>
      <c r="AN87" s="27">
        <f t="shared" si="12"/>
        <v>0</v>
      </c>
      <c r="AO87" s="27">
        <f t="shared" si="12"/>
        <v>0</v>
      </c>
      <c r="AP87" s="28">
        <f t="shared" si="12"/>
        <v>0</v>
      </c>
      <c r="AQ87" s="26">
        <f t="shared" si="12"/>
        <v>0</v>
      </c>
      <c r="AR87" s="27">
        <f t="shared" si="12"/>
        <v>0</v>
      </c>
      <c r="AS87" s="27">
        <f t="shared" si="12"/>
        <v>0</v>
      </c>
      <c r="AT87" s="27">
        <f t="shared" si="12"/>
        <v>0</v>
      </c>
      <c r="AU87" s="28">
        <f t="shared" si="12"/>
        <v>0</v>
      </c>
      <c r="AV87" s="26">
        <f t="shared" si="12"/>
        <v>1406.752471812841</v>
      </c>
      <c r="AW87" s="27">
        <f t="shared" si="12"/>
        <v>15217.37118394688</v>
      </c>
      <c r="AX87" s="27">
        <f t="shared" si="12"/>
        <v>71.90225235619356</v>
      </c>
      <c r="AY87" s="27">
        <f t="shared" si="12"/>
        <v>0</v>
      </c>
      <c r="AZ87" s="28">
        <f t="shared" si="12"/>
        <v>7120.646869992063</v>
      </c>
      <c r="BA87" s="26">
        <f t="shared" si="12"/>
        <v>0</v>
      </c>
      <c r="BB87" s="27">
        <f t="shared" si="12"/>
        <v>0</v>
      </c>
      <c r="BC87" s="27">
        <f t="shared" si="12"/>
        <v>0</v>
      </c>
      <c r="BD87" s="27">
        <f t="shared" si="12"/>
        <v>0</v>
      </c>
      <c r="BE87" s="28">
        <f t="shared" si="12"/>
        <v>0</v>
      </c>
      <c r="BF87" s="26">
        <f t="shared" si="12"/>
        <v>910.964166959387</v>
      </c>
      <c r="BG87" s="27">
        <f t="shared" si="12"/>
        <v>1145.0909976147418</v>
      </c>
      <c r="BH87" s="27">
        <f t="shared" si="12"/>
        <v>233.91010903480645</v>
      </c>
      <c r="BI87" s="27">
        <f t="shared" si="12"/>
        <v>0</v>
      </c>
      <c r="BJ87" s="28">
        <f t="shared" si="12"/>
        <v>1589.061077621484</v>
      </c>
      <c r="BK87" s="28">
        <f t="shared" si="12"/>
        <v>103900.45282536242</v>
      </c>
    </row>
    <row r="88" spans="3:63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</row>
    <row r="89" spans="1:63" s="25" customFormat="1" ht="15" customHeight="1">
      <c r="A89" s="20" t="s">
        <v>20</v>
      </c>
      <c r="B89" s="11" t="s">
        <v>21</v>
      </c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4"/>
      <c r="BK89" s="35"/>
    </row>
    <row r="90" spans="1:63" s="25" customFormat="1" ht="14.25">
      <c r="A90" s="20" t="s">
        <v>7</v>
      </c>
      <c r="B90" s="36" t="s">
        <v>48</v>
      </c>
      <c r="C90" s="21"/>
      <c r="D90" s="22"/>
      <c r="E90" s="22"/>
      <c r="F90" s="22"/>
      <c r="G90" s="23"/>
      <c r="H90" s="21"/>
      <c r="I90" s="22"/>
      <c r="J90" s="22"/>
      <c r="K90" s="22"/>
      <c r="L90" s="23"/>
      <c r="M90" s="21"/>
      <c r="N90" s="22"/>
      <c r="O90" s="22"/>
      <c r="P90" s="22"/>
      <c r="Q90" s="23"/>
      <c r="R90" s="21"/>
      <c r="S90" s="22"/>
      <c r="T90" s="22"/>
      <c r="U90" s="22"/>
      <c r="V90" s="23"/>
      <c r="W90" s="21"/>
      <c r="X90" s="22"/>
      <c r="Y90" s="22"/>
      <c r="Z90" s="22"/>
      <c r="AA90" s="23"/>
      <c r="AB90" s="21"/>
      <c r="AC90" s="22"/>
      <c r="AD90" s="22"/>
      <c r="AE90" s="22"/>
      <c r="AF90" s="23"/>
      <c r="AG90" s="21"/>
      <c r="AH90" s="22"/>
      <c r="AI90" s="22"/>
      <c r="AJ90" s="22"/>
      <c r="AK90" s="23"/>
      <c r="AL90" s="21"/>
      <c r="AM90" s="22"/>
      <c r="AN90" s="22"/>
      <c r="AO90" s="22"/>
      <c r="AP90" s="23"/>
      <c r="AQ90" s="21"/>
      <c r="AR90" s="22"/>
      <c r="AS90" s="22"/>
      <c r="AT90" s="22"/>
      <c r="AU90" s="23"/>
      <c r="AV90" s="21"/>
      <c r="AW90" s="22"/>
      <c r="AX90" s="22"/>
      <c r="AY90" s="22"/>
      <c r="AZ90" s="23"/>
      <c r="BA90" s="21"/>
      <c r="BB90" s="22"/>
      <c r="BC90" s="22"/>
      <c r="BD90" s="22"/>
      <c r="BE90" s="23"/>
      <c r="BF90" s="21"/>
      <c r="BG90" s="22"/>
      <c r="BH90" s="22"/>
      <c r="BI90" s="22"/>
      <c r="BJ90" s="23"/>
      <c r="BK90" s="24"/>
    </row>
    <row r="91" spans="1:63" s="25" customFormat="1" ht="14.25">
      <c r="A91" s="20"/>
      <c r="B91" s="7" t="s">
        <v>154</v>
      </c>
      <c r="C91" s="21">
        <v>0</v>
      </c>
      <c r="D91" s="22">
        <v>15.144374290677423</v>
      </c>
      <c r="E91" s="22">
        <v>0</v>
      </c>
      <c r="F91" s="22">
        <v>0</v>
      </c>
      <c r="G91" s="23">
        <v>0</v>
      </c>
      <c r="H91" s="21">
        <v>495.63034658448396</v>
      </c>
      <c r="I91" s="22">
        <v>26.449232940677422</v>
      </c>
      <c r="J91" s="22">
        <v>0</v>
      </c>
      <c r="K91" s="22">
        <v>0</v>
      </c>
      <c r="L91" s="23">
        <v>46.70753608690323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333.8063808801291</v>
      </c>
      <c r="S91" s="22">
        <v>9.384259219322582</v>
      </c>
      <c r="T91" s="22">
        <v>0</v>
      </c>
      <c r="U91" s="22">
        <v>0</v>
      </c>
      <c r="V91" s="23">
        <v>18.64630522409677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5058.049029789357</v>
      </c>
      <c r="AW91" s="22">
        <v>295.9094412154125</v>
      </c>
      <c r="AX91" s="22">
        <v>0</v>
      </c>
      <c r="AY91" s="22">
        <v>0</v>
      </c>
      <c r="AZ91" s="23">
        <v>505.7906563664516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4302.634846392744</v>
      </c>
      <c r="BG91" s="22">
        <v>192.56623852112895</v>
      </c>
      <c r="BH91" s="22">
        <v>0</v>
      </c>
      <c r="BI91" s="22">
        <v>0</v>
      </c>
      <c r="BJ91" s="23">
        <v>239.82270878896765</v>
      </c>
      <c r="BK91" s="24">
        <f>SUM(C91:BJ91)</f>
        <v>11540.541356300353</v>
      </c>
    </row>
    <row r="92" spans="1:63" s="30" customFormat="1" ht="14.25">
      <c r="A92" s="20"/>
      <c r="B92" s="8" t="s">
        <v>9</v>
      </c>
      <c r="C92" s="26">
        <f aca="true" t="shared" si="13" ref="C92:AH92">SUM(C91:C91)</f>
        <v>0</v>
      </c>
      <c r="D92" s="27">
        <f t="shared" si="13"/>
        <v>15.144374290677423</v>
      </c>
      <c r="E92" s="27">
        <f t="shared" si="13"/>
        <v>0</v>
      </c>
      <c r="F92" s="27">
        <f t="shared" si="13"/>
        <v>0</v>
      </c>
      <c r="G92" s="28">
        <f t="shared" si="13"/>
        <v>0</v>
      </c>
      <c r="H92" s="26">
        <f t="shared" si="13"/>
        <v>495.63034658448396</v>
      </c>
      <c r="I92" s="27">
        <f t="shared" si="13"/>
        <v>26.449232940677422</v>
      </c>
      <c r="J92" s="27">
        <f t="shared" si="13"/>
        <v>0</v>
      </c>
      <c r="K92" s="27">
        <f t="shared" si="13"/>
        <v>0</v>
      </c>
      <c r="L92" s="28">
        <f t="shared" si="13"/>
        <v>46.70753608690323</v>
      </c>
      <c r="M92" s="26">
        <f t="shared" si="13"/>
        <v>0</v>
      </c>
      <c r="N92" s="27">
        <f t="shared" si="13"/>
        <v>0</v>
      </c>
      <c r="O92" s="27">
        <f t="shared" si="13"/>
        <v>0</v>
      </c>
      <c r="P92" s="27">
        <f t="shared" si="13"/>
        <v>0</v>
      </c>
      <c r="Q92" s="28">
        <f t="shared" si="13"/>
        <v>0</v>
      </c>
      <c r="R92" s="26">
        <f t="shared" si="13"/>
        <v>333.8063808801291</v>
      </c>
      <c r="S92" s="27">
        <f t="shared" si="13"/>
        <v>9.384259219322582</v>
      </c>
      <c r="T92" s="27">
        <f t="shared" si="13"/>
        <v>0</v>
      </c>
      <c r="U92" s="27">
        <f t="shared" si="13"/>
        <v>0</v>
      </c>
      <c r="V92" s="28">
        <f t="shared" si="13"/>
        <v>18.64630522409677</v>
      </c>
      <c r="W92" s="26">
        <f t="shared" si="13"/>
        <v>0</v>
      </c>
      <c r="X92" s="27">
        <f t="shared" si="13"/>
        <v>0</v>
      </c>
      <c r="Y92" s="27">
        <f t="shared" si="13"/>
        <v>0</v>
      </c>
      <c r="Z92" s="27">
        <f t="shared" si="13"/>
        <v>0</v>
      </c>
      <c r="AA92" s="28">
        <f t="shared" si="13"/>
        <v>0</v>
      </c>
      <c r="AB92" s="26">
        <f t="shared" si="13"/>
        <v>0</v>
      </c>
      <c r="AC92" s="27">
        <f t="shared" si="13"/>
        <v>0</v>
      </c>
      <c r="AD92" s="27">
        <f t="shared" si="13"/>
        <v>0</v>
      </c>
      <c r="AE92" s="27">
        <f t="shared" si="13"/>
        <v>0</v>
      </c>
      <c r="AF92" s="28">
        <f t="shared" si="13"/>
        <v>0</v>
      </c>
      <c r="AG92" s="26">
        <f t="shared" si="13"/>
        <v>0</v>
      </c>
      <c r="AH92" s="27">
        <f t="shared" si="13"/>
        <v>0</v>
      </c>
      <c r="AI92" s="27">
        <f aca="true" t="shared" si="14" ref="AI92:BK92">SUM(AI91:AI91)</f>
        <v>0</v>
      </c>
      <c r="AJ92" s="27">
        <f t="shared" si="14"/>
        <v>0</v>
      </c>
      <c r="AK92" s="28">
        <f t="shared" si="14"/>
        <v>0</v>
      </c>
      <c r="AL92" s="26">
        <f t="shared" si="14"/>
        <v>0</v>
      </c>
      <c r="AM92" s="27">
        <f t="shared" si="14"/>
        <v>0</v>
      </c>
      <c r="AN92" s="27">
        <f t="shared" si="14"/>
        <v>0</v>
      </c>
      <c r="AO92" s="27">
        <f t="shared" si="14"/>
        <v>0</v>
      </c>
      <c r="AP92" s="28">
        <f t="shared" si="14"/>
        <v>0</v>
      </c>
      <c r="AQ92" s="26">
        <f t="shared" si="14"/>
        <v>0</v>
      </c>
      <c r="AR92" s="27">
        <f t="shared" si="14"/>
        <v>0</v>
      </c>
      <c r="AS92" s="27">
        <f t="shared" si="14"/>
        <v>0</v>
      </c>
      <c r="AT92" s="27">
        <f t="shared" si="14"/>
        <v>0</v>
      </c>
      <c r="AU92" s="28">
        <f t="shared" si="14"/>
        <v>0</v>
      </c>
      <c r="AV92" s="26">
        <f t="shared" si="14"/>
        <v>5058.049029789357</v>
      </c>
      <c r="AW92" s="27">
        <f t="shared" si="14"/>
        <v>295.9094412154125</v>
      </c>
      <c r="AX92" s="27">
        <f t="shared" si="14"/>
        <v>0</v>
      </c>
      <c r="AY92" s="27">
        <f t="shared" si="14"/>
        <v>0</v>
      </c>
      <c r="AZ92" s="28">
        <f t="shared" si="14"/>
        <v>505.7906563664516</v>
      </c>
      <c r="BA92" s="26">
        <f t="shared" si="14"/>
        <v>0</v>
      </c>
      <c r="BB92" s="27">
        <f t="shared" si="14"/>
        <v>0</v>
      </c>
      <c r="BC92" s="27">
        <f t="shared" si="14"/>
        <v>0</v>
      </c>
      <c r="BD92" s="27">
        <f t="shared" si="14"/>
        <v>0</v>
      </c>
      <c r="BE92" s="28">
        <f t="shared" si="14"/>
        <v>0</v>
      </c>
      <c r="BF92" s="26">
        <f t="shared" si="14"/>
        <v>4302.634846392744</v>
      </c>
      <c r="BG92" s="27">
        <f t="shared" si="14"/>
        <v>192.56623852112895</v>
      </c>
      <c r="BH92" s="27">
        <f t="shared" si="14"/>
        <v>0</v>
      </c>
      <c r="BI92" s="27">
        <f t="shared" si="14"/>
        <v>0</v>
      </c>
      <c r="BJ92" s="28">
        <f t="shared" si="14"/>
        <v>239.82270878896765</v>
      </c>
      <c r="BK92" s="29">
        <f t="shared" si="14"/>
        <v>11540.541356300353</v>
      </c>
    </row>
    <row r="93" spans="3:63" ht="1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</row>
    <row r="94" spans="1:63" s="25" customFormat="1" ht="14.25">
      <c r="A94" s="20" t="s">
        <v>10</v>
      </c>
      <c r="B94" s="12" t="s">
        <v>22</v>
      </c>
      <c r="C94" s="21"/>
      <c r="D94" s="22"/>
      <c r="E94" s="22"/>
      <c r="F94" s="22"/>
      <c r="G94" s="23"/>
      <c r="H94" s="21"/>
      <c r="I94" s="22"/>
      <c r="J94" s="22"/>
      <c r="K94" s="22"/>
      <c r="L94" s="23"/>
      <c r="M94" s="21"/>
      <c r="N94" s="22"/>
      <c r="O94" s="22"/>
      <c r="P94" s="22"/>
      <c r="Q94" s="23"/>
      <c r="R94" s="21"/>
      <c r="S94" s="22"/>
      <c r="T94" s="22"/>
      <c r="U94" s="22"/>
      <c r="V94" s="23"/>
      <c r="W94" s="21"/>
      <c r="X94" s="22"/>
      <c r="Y94" s="22"/>
      <c r="Z94" s="22"/>
      <c r="AA94" s="23"/>
      <c r="AB94" s="21"/>
      <c r="AC94" s="22"/>
      <c r="AD94" s="22"/>
      <c r="AE94" s="22"/>
      <c r="AF94" s="23"/>
      <c r="AG94" s="21"/>
      <c r="AH94" s="22"/>
      <c r="AI94" s="22"/>
      <c r="AJ94" s="22"/>
      <c r="AK94" s="23"/>
      <c r="AL94" s="21"/>
      <c r="AM94" s="22"/>
      <c r="AN94" s="22"/>
      <c r="AO94" s="22"/>
      <c r="AP94" s="23"/>
      <c r="AQ94" s="21"/>
      <c r="AR94" s="22"/>
      <c r="AS94" s="22"/>
      <c r="AT94" s="22"/>
      <c r="AU94" s="23"/>
      <c r="AV94" s="21"/>
      <c r="AW94" s="22"/>
      <c r="AX94" s="22"/>
      <c r="AY94" s="22"/>
      <c r="AZ94" s="23"/>
      <c r="BA94" s="21"/>
      <c r="BB94" s="22"/>
      <c r="BC94" s="22"/>
      <c r="BD94" s="22"/>
      <c r="BE94" s="23"/>
      <c r="BF94" s="21"/>
      <c r="BG94" s="22"/>
      <c r="BH94" s="22"/>
      <c r="BI94" s="22"/>
      <c r="BJ94" s="23"/>
      <c r="BK94" s="24"/>
    </row>
    <row r="95" spans="1:63" s="25" customFormat="1" ht="14.25">
      <c r="A95" s="20"/>
      <c r="B95" s="7" t="s">
        <v>155</v>
      </c>
      <c r="C95" s="21">
        <v>0</v>
      </c>
      <c r="D95" s="22">
        <v>0.015105</v>
      </c>
      <c r="E95" s="22">
        <v>0</v>
      </c>
      <c r="F95" s="22">
        <v>0</v>
      </c>
      <c r="G95" s="23">
        <v>0</v>
      </c>
      <c r="H95" s="21">
        <v>0.14244672200000003</v>
      </c>
      <c r="I95" s="22">
        <v>0.08368281199999998</v>
      </c>
      <c r="J95" s="22">
        <v>0</v>
      </c>
      <c r="K95" s="22">
        <v>0</v>
      </c>
      <c r="L95" s="23">
        <v>0.6856963159999998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0.07702008699999999</v>
      </c>
      <c r="S95" s="22">
        <v>0.19776870899999996</v>
      </c>
      <c r="T95" s="22">
        <v>0</v>
      </c>
      <c r="U95" s="22">
        <v>0</v>
      </c>
      <c r="V95" s="23">
        <v>0.24086808500000012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2.9345541583225825</v>
      </c>
      <c r="AW95" s="22">
        <v>2.6598178335981717</v>
      </c>
      <c r="AX95" s="22">
        <v>5.5983000000000016E-05</v>
      </c>
      <c r="AY95" s="22">
        <v>0</v>
      </c>
      <c r="AZ95" s="23">
        <v>12.855384379935483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1.5881809582258064</v>
      </c>
      <c r="BG95" s="22">
        <v>1.2996670789032259</v>
      </c>
      <c r="BH95" s="22">
        <v>0</v>
      </c>
      <c r="BI95" s="22">
        <v>0</v>
      </c>
      <c r="BJ95" s="23">
        <v>3.032623685000001</v>
      </c>
      <c r="BK95" s="24">
        <f>SUM(C95:BJ95)</f>
        <v>25.81287180798527</v>
      </c>
    </row>
    <row r="96" spans="1:63" s="25" customFormat="1" ht="14.25">
      <c r="A96" s="20"/>
      <c r="B96" s="7" t="s">
        <v>156</v>
      </c>
      <c r="C96" s="21">
        <v>0</v>
      </c>
      <c r="D96" s="22">
        <v>0.8210138091290322</v>
      </c>
      <c r="E96" s="22">
        <v>0</v>
      </c>
      <c r="F96" s="22">
        <v>0</v>
      </c>
      <c r="G96" s="23">
        <v>0</v>
      </c>
      <c r="H96" s="21">
        <v>52.92559276296774</v>
      </c>
      <c r="I96" s="22">
        <v>3259.9127485708063</v>
      </c>
      <c r="J96" s="22">
        <v>0.310784475483871</v>
      </c>
      <c r="K96" s="22">
        <v>0</v>
      </c>
      <c r="L96" s="23">
        <v>1869.849982329484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20.039276886516134</v>
      </c>
      <c r="S96" s="22">
        <v>216.39266622693546</v>
      </c>
      <c r="T96" s="22">
        <v>0</v>
      </c>
      <c r="U96" s="22">
        <v>0</v>
      </c>
      <c r="V96" s="23">
        <v>144.2541497220645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357.56920547761285</v>
      </c>
      <c r="AW96" s="22">
        <v>1222.2402204515952</v>
      </c>
      <c r="AX96" s="22">
        <v>0.7373855857741936</v>
      </c>
      <c r="AY96" s="22">
        <v>0</v>
      </c>
      <c r="AZ96" s="23">
        <v>2777.3491791235156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176.70259943887095</v>
      </c>
      <c r="BG96" s="22">
        <v>255.82014819203226</v>
      </c>
      <c r="BH96" s="22">
        <v>0.270074852516129</v>
      </c>
      <c r="BI96" s="22">
        <v>0</v>
      </c>
      <c r="BJ96" s="23">
        <v>309.3008369795161</v>
      </c>
      <c r="BK96" s="24">
        <f>SUM(C96:BJ96)</f>
        <v>10664.495864884819</v>
      </c>
    </row>
    <row r="97" spans="1:63" s="25" customFormat="1" ht="14.25">
      <c r="A97" s="20"/>
      <c r="B97" s="7" t="s">
        <v>213</v>
      </c>
      <c r="C97" s="21">
        <v>0</v>
      </c>
      <c r="D97" s="22">
        <v>4.441474253193547</v>
      </c>
      <c r="E97" s="22">
        <v>0</v>
      </c>
      <c r="F97" s="22">
        <v>0</v>
      </c>
      <c r="G97" s="23">
        <v>0</v>
      </c>
      <c r="H97" s="21">
        <v>166.64312950167738</v>
      </c>
      <c r="I97" s="22">
        <v>20.757049364774193</v>
      </c>
      <c r="J97" s="22">
        <v>0.01620371416129032</v>
      </c>
      <c r="K97" s="22">
        <v>0</v>
      </c>
      <c r="L97" s="23">
        <v>166.7787633452258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74.50184120816128</v>
      </c>
      <c r="S97" s="22">
        <v>18.4682674773871</v>
      </c>
      <c r="T97" s="22">
        <v>0</v>
      </c>
      <c r="U97" s="22">
        <v>0</v>
      </c>
      <c r="V97" s="23">
        <v>69.45676557345162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1032.398252516452</v>
      </c>
      <c r="AW97" s="22">
        <v>171.98578476687774</v>
      </c>
      <c r="AX97" s="22">
        <v>0.0034384582580645165</v>
      </c>
      <c r="AY97" s="22">
        <v>0</v>
      </c>
      <c r="AZ97" s="23">
        <v>768.8546280519353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500.1116341391936</v>
      </c>
      <c r="BG97" s="22">
        <v>49.329542157548374</v>
      </c>
      <c r="BH97" s="22">
        <v>0.01071797658064516</v>
      </c>
      <c r="BI97" s="22">
        <v>0</v>
      </c>
      <c r="BJ97" s="23">
        <v>132.01050607296773</v>
      </c>
      <c r="BK97" s="24">
        <f>SUM(C97:BJ97)</f>
        <v>3175.7679985778454</v>
      </c>
    </row>
    <row r="98" spans="1:63" s="25" customFormat="1" ht="14.25">
      <c r="A98" s="20"/>
      <c r="B98" s="7" t="s">
        <v>157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0.0340703265483871</v>
      </c>
      <c r="I98" s="22">
        <v>0</v>
      </c>
      <c r="J98" s="22">
        <v>0</v>
      </c>
      <c r="K98" s="22">
        <v>0</v>
      </c>
      <c r="L98" s="23">
        <v>0.05874194032258065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0.08028068403225808</v>
      </c>
      <c r="S98" s="22">
        <v>0</v>
      </c>
      <c r="T98" s="22">
        <v>0</v>
      </c>
      <c r="U98" s="22">
        <v>0</v>
      </c>
      <c r="V98" s="23">
        <v>0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2.9373931990322575</v>
      </c>
      <c r="AW98" s="22">
        <v>2.9739440141246485</v>
      </c>
      <c r="AX98" s="22">
        <v>0</v>
      </c>
      <c r="AY98" s="22">
        <v>0</v>
      </c>
      <c r="AZ98" s="23">
        <v>32.381460487677415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1.664779907322581</v>
      </c>
      <c r="BG98" s="22">
        <v>0.8425126806451612</v>
      </c>
      <c r="BH98" s="22">
        <v>0</v>
      </c>
      <c r="BI98" s="22">
        <v>0</v>
      </c>
      <c r="BJ98" s="23">
        <v>7.649846829032257</v>
      </c>
      <c r="BK98" s="24">
        <f>SUM(C98:BJ98)</f>
        <v>48.62303006873755</v>
      </c>
    </row>
    <row r="99" spans="1:63" s="25" customFormat="1" ht="28.5">
      <c r="A99" s="20"/>
      <c r="B99" s="7" t="s">
        <v>220</v>
      </c>
      <c r="C99" s="21">
        <v>0</v>
      </c>
      <c r="D99" s="22">
        <v>0.048483870967741934</v>
      </c>
      <c r="E99" s="22">
        <v>0</v>
      </c>
      <c r="F99" s="22">
        <v>0</v>
      </c>
      <c r="G99" s="23">
        <v>0</v>
      </c>
      <c r="H99" s="21">
        <v>0.03671160322580646</v>
      </c>
      <c r="I99" s="22">
        <v>23.32207786829032</v>
      </c>
      <c r="J99" s="22">
        <v>0</v>
      </c>
      <c r="K99" s="22">
        <v>0</v>
      </c>
      <c r="L99" s="23">
        <v>2.241153564290322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0.008695454903225807</v>
      </c>
      <c r="S99" s="22">
        <v>0</v>
      </c>
      <c r="T99" s="22">
        <v>0</v>
      </c>
      <c r="U99" s="22">
        <v>0</v>
      </c>
      <c r="V99" s="23">
        <v>0.36065116090322585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0.019488597774193546</v>
      </c>
      <c r="AW99" s="22">
        <v>6.036719522986569</v>
      </c>
      <c r="AX99" s="22">
        <v>0</v>
      </c>
      <c r="AY99" s="22">
        <v>0</v>
      </c>
      <c r="AZ99" s="23">
        <v>3.3476000291612906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0.003648043161290323</v>
      </c>
      <c r="BG99" s="22">
        <v>0.03888436735483871</v>
      </c>
      <c r="BH99" s="22">
        <v>0</v>
      </c>
      <c r="BI99" s="22">
        <v>0</v>
      </c>
      <c r="BJ99" s="23">
        <v>0</v>
      </c>
      <c r="BK99" s="24">
        <f aca="true" t="shared" si="15" ref="BK99:BK123">SUM(C99:BJ99)</f>
        <v>35.46411408301883</v>
      </c>
    </row>
    <row r="100" spans="1:63" s="25" customFormat="1" ht="14.25">
      <c r="A100" s="20"/>
      <c r="B100" s="7" t="s">
        <v>158</v>
      </c>
      <c r="C100" s="21">
        <v>0</v>
      </c>
      <c r="D100" s="22">
        <v>14.907999809774191</v>
      </c>
      <c r="E100" s="22">
        <v>0</v>
      </c>
      <c r="F100" s="22">
        <v>0</v>
      </c>
      <c r="G100" s="23">
        <v>0</v>
      </c>
      <c r="H100" s="21">
        <v>361.45362679025794</v>
      </c>
      <c r="I100" s="22">
        <v>910.5820091063546</v>
      </c>
      <c r="J100" s="22">
        <v>0</v>
      </c>
      <c r="K100" s="22">
        <v>0</v>
      </c>
      <c r="L100" s="23">
        <v>319.89612871722585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202.68372411251613</v>
      </c>
      <c r="S100" s="22">
        <v>130.59003462858067</v>
      </c>
      <c r="T100" s="22">
        <v>0.2849666148064517</v>
      </c>
      <c r="U100" s="22">
        <v>0</v>
      </c>
      <c r="V100" s="23">
        <v>83.91405063038712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2919.921644546484</v>
      </c>
      <c r="AW100" s="22">
        <v>467.3831806192238</v>
      </c>
      <c r="AX100" s="22">
        <v>0.017155344612903217</v>
      </c>
      <c r="AY100" s="22">
        <v>0</v>
      </c>
      <c r="AZ100" s="23">
        <v>2486.385859748773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2026.050473264388</v>
      </c>
      <c r="BG100" s="22">
        <v>140.35943761322582</v>
      </c>
      <c r="BH100" s="22">
        <v>0</v>
      </c>
      <c r="BI100" s="22">
        <v>0</v>
      </c>
      <c r="BJ100" s="23">
        <v>687.8399087633225</v>
      </c>
      <c r="BK100" s="24">
        <f>SUM(C100:BJ100)</f>
        <v>10752.270200309933</v>
      </c>
    </row>
    <row r="101" spans="1:63" s="25" customFormat="1" ht="14.25">
      <c r="A101" s="20"/>
      <c r="B101" s="7" t="s">
        <v>159</v>
      </c>
      <c r="C101" s="21">
        <v>0</v>
      </c>
      <c r="D101" s="22">
        <v>15.854930281064517</v>
      </c>
      <c r="E101" s="22">
        <v>0</v>
      </c>
      <c r="F101" s="22">
        <v>0</v>
      </c>
      <c r="G101" s="23">
        <v>0</v>
      </c>
      <c r="H101" s="21">
        <v>341.74151205532246</v>
      </c>
      <c r="I101" s="22">
        <v>163.7245035430323</v>
      </c>
      <c r="J101" s="22">
        <v>7.002367265354837</v>
      </c>
      <c r="K101" s="22">
        <v>457.31954642987097</v>
      </c>
      <c r="L101" s="23">
        <v>198.51905281074198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192.70767438177427</v>
      </c>
      <c r="S101" s="22">
        <v>45.95984845174192</v>
      </c>
      <c r="T101" s="22">
        <v>0.24474416687096773</v>
      </c>
      <c r="U101" s="22">
        <v>0</v>
      </c>
      <c r="V101" s="23">
        <v>46.463893751129035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4507.184809348228</v>
      </c>
      <c r="AW101" s="22">
        <v>341.34747960410385</v>
      </c>
      <c r="AX101" s="22">
        <v>0.567401532548387</v>
      </c>
      <c r="AY101" s="22">
        <v>0</v>
      </c>
      <c r="AZ101" s="23">
        <v>1881.4692911586774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2709.295766434484</v>
      </c>
      <c r="BG101" s="22">
        <v>93.9827696989032</v>
      </c>
      <c r="BH101" s="22">
        <v>0.0015362253870967741</v>
      </c>
      <c r="BI101" s="22">
        <v>0</v>
      </c>
      <c r="BJ101" s="23">
        <v>530.8420692715162</v>
      </c>
      <c r="BK101" s="24">
        <f>SUM(C101:BJ101)</f>
        <v>11534.229196410752</v>
      </c>
    </row>
    <row r="102" spans="1:63" s="25" customFormat="1" ht="14.25">
      <c r="A102" s="20"/>
      <c r="B102" s="7" t="s">
        <v>160</v>
      </c>
      <c r="C102" s="21">
        <v>0</v>
      </c>
      <c r="D102" s="22">
        <v>0.6496525806451613</v>
      </c>
      <c r="E102" s="22">
        <v>0</v>
      </c>
      <c r="F102" s="22">
        <v>0</v>
      </c>
      <c r="G102" s="23">
        <v>0</v>
      </c>
      <c r="H102" s="21">
        <v>2.602361768903225</v>
      </c>
      <c r="I102" s="22">
        <v>0.8551069576774194</v>
      </c>
      <c r="J102" s="22">
        <v>0</v>
      </c>
      <c r="K102" s="22">
        <v>0</v>
      </c>
      <c r="L102" s="23">
        <v>7.710794665032259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1.5631522183225806</v>
      </c>
      <c r="S102" s="22">
        <v>0.5145146934193549</v>
      </c>
      <c r="T102" s="22">
        <v>0</v>
      </c>
      <c r="U102" s="22">
        <v>0</v>
      </c>
      <c r="V102" s="23">
        <v>0.8532443914516128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35.68542655203226</v>
      </c>
      <c r="AW102" s="22">
        <v>13.370335765792069</v>
      </c>
      <c r="AX102" s="22">
        <v>0</v>
      </c>
      <c r="AY102" s="22">
        <v>0</v>
      </c>
      <c r="AZ102" s="23">
        <v>81.76776541641938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22.329040092451617</v>
      </c>
      <c r="BG102" s="22">
        <v>1.9136136293870967</v>
      </c>
      <c r="BH102" s="22">
        <v>0</v>
      </c>
      <c r="BI102" s="22">
        <v>0</v>
      </c>
      <c r="BJ102" s="23">
        <v>27.654352485741942</v>
      </c>
      <c r="BK102" s="24">
        <f>SUM(C102:BJ102)</f>
        <v>197.46936121727597</v>
      </c>
    </row>
    <row r="103" spans="1:63" s="25" customFormat="1" ht="14.25">
      <c r="A103" s="20"/>
      <c r="B103" s="7" t="s">
        <v>215</v>
      </c>
      <c r="C103" s="21">
        <v>0</v>
      </c>
      <c r="D103" s="22">
        <v>0.45268608619354833</v>
      </c>
      <c r="E103" s="22">
        <v>0</v>
      </c>
      <c r="F103" s="22">
        <v>0</v>
      </c>
      <c r="G103" s="23">
        <v>0</v>
      </c>
      <c r="H103" s="21">
        <v>16.302379610741934</v>
      </c>
      <c r="I103" s="22">
        <v>9.594734301838706</v>
      </c>
      <c r="J103" s="22">
        <v>0</v>
      </c>
      <c r="K103" s="22">
        <v>0</v>
      </c>
      <c r="L103" s="23">
        <v>20.54250901058064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13.75903198229032</v>
      </c>
      <c r="S103" s="22">
        <v>5.119060780354839</v>
      </c>
      <c r="T103" s="22">
        <v>0.22634078016129028</v>
      </c>
      <c r="U103" s="22">
        <v>0</v>
      </c>
      <c r="V103" s="23">
        <v>11.466122234451612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90.0513022929355</v>
      </c>
      <c r="AW103" s="22">
        <v>49.75945232929516</v>
      </c>
      <c r="AX103" s="22">
        <v>0</v>
      </c>
      <c r="AY103" s="22">
        <v>0</v>
      </c>
      <c r="AZ103" s="23">
        <v>165.29486742438704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96.9850232503226</v>
      </c>
      <c r="BG103" s="22">
        <v>23.586579196709675</v>
      </c>
      <c r="BH103" s="22">
        <v>0.45057859987096766</v>
      </c>
      <c r="BI103" s="22">
        <v>0</v>
      </c>
      <c r="BJ103" s="23">
        <v>69.86524582464517</v>
      </c>
      <c r="BK103" s="24">
        <f>SUM(C103:BJ103)</f>
        <v>573.455913704779</v>
      </c>
    </row>
    <row r="104" spans="1:63" s="25" customFormat="1" ht="14.25">
      <c r="A104" s="20"/>
      <c r="B104" s="7" t="s">
        <v>161</v>
      </c>
      <c r="C104" s="21">
        <v>0</v>
      </c>
      <c r="D104" s="22">
        <v>15.347752683290324</v>
      </c>
      <c r="E104" s="22">
        <v>0</v>
      </c>
      <c r="F104" s="22">
        <v>0</v>
      </c>
      <c r="G104" s="23">
        <v>0</v>
      </c>
      <c r="H104" s="21">
        <v>606.5461444607419</v>
      </c>
      <c r="I104" s="22">
        <v>86.92553867312903</v>
      </c>
      <c r="J104" s="22">
        <v>0</v>
      </c>
      <c r="K104" s="22">
        <v>0</v>
      </c>
      <c r="L104" s="23">
        <v>290.1487315112581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241.00596637299998</v>
      </c>
      <c r="S104" s="22">
        <v>25.60369688151613</v>
      </c>
      <c r="T104" s="22">
        <v>0</v>
      </c>
      <c r="U104" s="22">
        <v>0</v>
      </c>
      <c r="V104" s="23">
        <v>106.77225698903224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4929.461917130063</v>
      </c>
      <c r="AW104" s="22">
        <v>388.543981140609</v>
      </c>
      <c r="AX104" s="22">
        <v>0.052499223580645155</v>
      </c>
      <c r="AY104" s="22">
        <v>0</v>
      </c>
      <c r="AZ104" s="23">
        <v>1726.8712771826447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2503.0394165246457</v>
      </c>
      <c r="BG104" s="22">
        <v>131.77057672841937</v>
      </c>
      <c r="BH104" s="22">
        <v>0.02317389270967742</v>
      </c>
      <c r="BI104" s="22">
        <v>0</v>
      </c>
      <c r="BJ104" s="23">
        <v>520.7658207880968</v>
      </c>
      <c r="BK104" s="24">
        <f t="shared" si="15"/>
        <v>11572.878750182736</v>
      </c>
    </row>
    <row r="105" spans="1:63" s="25" customFormat="1" ht="14.25">
      <c r="A105" s="20"/>
      <c r="B105" s="7" t="s">
        <v>162</v>
      </c>
      <c r="C105" s="21">
        <v>0</v>
      </c>
      <c r="D105" s="22">
        <v>4.129775206064515</v>
      </c>
      <c r="E105" s="22">
        <v>0</v>
      </c>
      <c r="F105" s="22">
        <v>0</v>
      </c>
      <c r="G105" s="23">
        <v>0</v>
      </c>
      <c r="H105" s="21">
        <v>146.57427447312907</v>
      </c>
      <c r="I105" s="22">
        <v>85.12586586706452</v>
      </c>
      <c r="J105" s="22">
        <v>0</v>
      </c>
      <c r="K105" s="22">
        <v>0</v>
      </c>
      <c r="L105" s="23">
        <v>41.338436730000005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45.881873895000005</v>
      </c>
      <c r="S105" s="22">
        <v>19.82487015025806</v>
      </c>
      <c r="T105" s="22">
        <v>0</v>
      </c>
      <c r="U105" s="22">
        <v>0</v>
      </c>
      <c r="V105" s="23">
        <v>6.273345438612904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1508.7355066232242</v>
      </c>
      <c r="AW105" s="22">
        <v>115.57601670081739</v>
      </c>
      <c r="AX105" s="22">
        <v>0.024049712838709675</v>
      </c>
      <c r="AY105" s="22">
        <v>0</v>
      </c>
      <c r="AZ105" s="23">
        <v>274.49029198674197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730.1965216993549</v>
      </c>
      <c r="BG105" s="22">
        <v>35.740938469999996</v>
      </c>
      <c r="BH105" s="22">
        <v>0.07069459216129033</v>
      </c>
      <c r="BI105" s="22">
        <v>0</v>
      </c>
      <c r="BJ105" s="23">
        <v>39.28075004809677</v>
      </c>
      <c r="BK105" s="24">
        <f t="shared" si="15"/>
        <v>3053.263211593364</v>
      </c>
    </row>
    <row r="106" spans="1:63" s="25" customFormat="1" ht="14.25">
      <c r="A106" s="20"/>
      <c r="B106" s="7" t="s">
        <v>179</v>
      </c>
      <c r="C106" s="21">
        <v>0</v>
      </c>
      <c r="D106" s="22">
        <v>7.198144494419354</v>
      </c>
      <c r="E106" s="22">
        <v>0</v>
      </c>
      <c r="F106" s="22">
        <v>0</v>
      </c>
      <c r="G106" s="23">
        <v>0</v>
      </c>
      <c r="H106" s="21">
        <v>11.362644418419354</v>
      </c>
      <c r="I106" s="22">
        <v>18.738826036032265</v>
      </c>
      <c r="J106" s="22">
        <v>0</v>
      </c>
      <c r="K106" s="22">
        <v>0</v>
      </c>
      <c r="L106" s="23">
        <v>115.87599261603226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4.829176829903225</v>
      </c>
      <c r="S106" s="22">
        <v>0.36060376664516125</v>
      </c>
      <c r="T106" s="22">
        <v>0</v>
      </c>
      <c r="U106" s="22">
        <v>0</v>
      </c>
      <c r="V106" s="23">
        <v>1.6642279605806454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13.094953837225807</v>
      </c>
      <c r="AW106" s="22">
        <v>8.316692763688842</v>
      </c>
      <c r="AX106" s="22">
        <v>0</v>
      </c>
      <c r="AY106" s="22">
        <v>0</v>
      </c>
      <c r="AZ106" s="23">
        <v>46.704674004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4.060071094161292</v>
      </c>
      <c r="BG106" s="22">
        <v>4.8823022939032255</v>
      </c>
      <c r="BH106" s="22">
        <v>0</v>
      </c>
      <c r="BI106" s="22">
        <v>0</v>
      </c>
      <c r="BJ106" s="23">
        <v>3.7495255258387092</v>
      </c>
      <c r="BK106" s="24">
        <f>SUM(C106:BJ106)</f>
        <v>240.83783564085013</v>
      </c>
    </row>
    <row r="107" spans="1:63" s="25" customFormat="1" ht="14.25">
      <c r="A107" s="20"/>
      <c r="B107" s="7" t="s">
        <v>214</v>
      </c>
      <c r="C107" s="21">
        <v>0</v>
      </c>
      <c r="D107" s="22">
        <v>2.076796462516129</v>
      </c>
      <c r="E107" s="22">
        <v>0</v>
      </c>
      <c r="F107" s="22">
        <v>0</v>
      </c>
      <c r="G107" s="23">
        <v>0</v>
      </c>
      <c r="H107" s="21">
        <v>68.80683523303225</v>
      </c>
      <c r="I107" s="22">
        <v>30.219999365161293</v>
      </c>
      <c r="J107" s="22">
        <v>0</v>
      </c>
      <c r="K107" s="22">
        <v>0</v>
      </c>
      <c r="L107" s="23">
        <v>93.98616267425808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62.13702832829031</v>
      </c>
      <c r="S107" s="22">
        <v>53.70352094438708</v>
      </c>
      <c r="T107" s="22">
        <v>0</v>
      </c>
      <c r="U107" s="22">
        <v>0</v>
      </c>
      <c r="V107" s="23">
        <v>45.69729996083872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703.6419577220319</v>
      </c>
      <c r="AW107" s="22">
        <v>214.07920870656577</v>
      </c>
      <c r="AX107" s="22">
        <v>0.5756470186129032</v>
      </c>
      <c r="AY107" s="22">
        <v>0</v>
      </c>
      <c r="AZ107" s="23">
        <v>1274.992006100645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568.3275080782902</v>
      </c>
      <c r="BG107" s="22">
        <v>74.04891724216128</v>
      </c>
      <c r="BH107" s="22">
        <v>2.0380652935161296</v>
      </c>
      <c r="BI107" s="22">
        <v>0</v>
      </c>
      <c r="BJ107" s="23">
        <v>440.1493785779355</v>
      </c>
      <c r="BK107" s="24">
        <f t="shared" si="15"/>
        <v>3634.4803317082424</v>
      </c>
    </row>
    <row r="108" spans="1:63" s="25" customFormat="1" ht="14.25">
      <c r="A108" s="20"/>
      <c r="B108" s="7" t="s">
        <v>163</v>
      </c>
      <c r="C108" s="21">
        <v>0</v>
      </c>
      <c r="D108" s="22">
        <v>2.240341709645161</v>
      </c>
      <c r="E108" s="22">
        <v>0</v>
      </c>
      <c r="F108" s="22">
        <v>0</v>
      </c>
      <c r="G108" s="23">
        <v>0</v>
      </c>
      <c r="H108" s="21">
        <v>139.43024880467743</v>
      </c>
      <c r="I108" s="22">
        <v>48.64261071009678</v>
      </c>
      <c r="J108" s="22">
        <v>0</v>
      </c>
      <c r="K108" s="22">
        <v>0</v>
      </c>
      <c r="L108" s="23">
        <v>100.34013746903227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85.9193296565807</v>
      </c>
      <c r="S108" s="22">
        <v>8.149188726612905</v>
      </c>
      <c r="T108" s="22">
        <v>0</v>
      </c>
      <c r="U108" s="22">
        <v>0</v>
      </c>
      <c r="V108" s="23">
        <v>26.82001448729033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2324.7938734389354</v>
      </c>
      <c r="AW108" s="22">
        <v>226.37929616097404</v>
      </c>
      <c r="AX108" s="22">
        <v>0</v>
      </c>
      <c r="AY108" s="22">
        <v>0</v>
      </c>
      <c r="AZ108" s="23">
        <v>825.5459937465808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1545.5709900934203</v>
      </c>
      <c r="BG108" s="22">
        <v>63.5859326560645</v>
      </c>
      <c r="BH108" s="22">
        <v>0.5771715548387097</v>
      </c>
      <c r="BI108" s="22">
        <v>0</v>
      </c>
      <c r="BJ108" s="23">
        <v>222.80319167448388</v>
      </c>
      <c r="BK108" s="24">
        <f t="shared" si="15"/>
        <v>5620.798320889234</v>
      </c>
    </row>
    <row r="109" spans="1:63" s="25" customFormat="1" ht="14.25">
      <c r="A109" s="20"/>
      <c r="B109" s="7" t="s">
        <v>164</v>
      </c>
      <c r="C109" s="21">
        <v>0</v>
      </c>
      <c r="D109" s="22">
        <v>1.1603856419032261</v>
      </c>
      <c r="E109" s="22">
        <v>0</v>
      </c>
      <c r="F109" s="22">
        <v>0</v>
      </c>
      <c r="G109" s="23">
        <v>0</v>
      </c>
      <c r="H109" s="21">
        <v>7.215486994870967</v>
      </c>
      <c r="I109" s="22">
        <v>0.7763912337419354</v>
      </c>
      <c r="J109" s="22">
        <v>0</v>
      </c>
      <c r="K109" s="22">
        <v>0</v>
      </c>
      <c r="L109" s="23">
        <v>5.521757086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3.1577867848387102</v>
      </c>
      <c r="S109" s="22">
        <v>0.44612500235483865</v>
      </c>
      <c r="T109" s="22">
        <v>0</v>
      </c>
      <c r="U109" s="22">
        <v>0</v>
      </c>
      <c r="V109" s="23">
        <v>1.5294617149999996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58.04654754474194</v>
      </c>
      <c r="AW109" s="22">
        <v>9.698204843744774</v>
      </c>
      <c r="AX109" s="22">
        <v>0</v>
      </c>
      <c r="AY109" s="22">
        <v>0</v>
      </c>
      <c r="AZ109" s="23">
        <v>48.23000324364515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28.515817977580635</v>
      </c>
      <c r="BG109" s="22">
        <v>7.216989780903226</v>
      </c>
      <c r="BH109" s="22">
        <v>0</v>
      </c>
      <c r="BI109" s="22">
        <v>0</v>
      </c>
      <c r="BJ109" s="23">
        <v>12.612874160161288</v>
      </c>
      <c r="BK109" s="24">
        <f t="shared" si="15"/>
        <v>184.1278320094867</v>
      </c>
    </row>
    <row r="110" spans="1:63" s="25" customFormat="1" ht="14.25">
      <c r="A110" s="20"/>
      <c r="B110" s="7" t="s">
        <v>185</v>
      </c>
      <c r="C110" s="21">
        <v>0</v>
      </c>
      <c r="D110" s="22">
        <v>1.7387097749354838</v>
      </c>
      <c r="E110" s="22">
        <v>0</v>
      </c>
      <c r="F110" s="22">
        <v>0</v>
      </c>
      <c r="G110" s="23">
        <v>0</v>
      </c>
      <c r="H110" s="21">
        <v>31.813343419451606</v>
      </c>
      <c r="I110" s="22">
        <v>9.929959902225807</v>
      </c>
      <c r="J110" s="22">
        <v>0</v>
      </c>
      <c r="K110" s="22">
        <v>0</v>
      </c>
      <c r="L110" s="23">
        <v>35.691342340903226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26.431339076935487</v>
      </c>
      <c r="S110" s="22">
        <v>7.965378337193548</v>
      </c>
      <c r="T110" s="22">
        <v>0</v>
      </c>
      <c r="U110" s="22">
        <v>0</v>
      </c>
      <c r="V110" s="23">
        <v>17.36724913751613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187.29481333909675</v>
      </c>
      <c r="AW110" s="22">
        <v>154.8404896263406</v>
      </c>
      <c r="AX110" s="22">
        <v>0.13084810454838708</v>
      </c>
      <c r="AY110" s="22">
        <v>0</v>
      </c>
      <c r="AZ110" s="23">
        <v>415.073187066355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145.47898789051615</v>
      </c>
      <c r="BG110" s="22">
        <v>17.2006994433871</v>
      </c>
      <c r="BH110" s="22">
        <v>0</v>
      </c>
      <c r="BI110" s="22">
        <v>0</v>
      </c>
      <c r="BJ110" s="23">
        <v>121.03603944203226</v>
      </c>
      <c r="BK110" s="24">
        <f t="shared" si="15"/>
        <v>1171.9923869014374</v>
      </c>
    </row>
    <row r="111" spans="1:63" s="25" customFormat="1" ht="14.25">
      <c r="A111" s="20"/>
      <c r="B111" s="7" t="s">
        <v>165</v>
      </c>
      <c r="C111" s="21">
        <v>0</v>
      </c>
      <c r="D111" s="22">
        <v>1.7266361578064515</v>
      </c>
      <c r="E111" s="22">
        <v>0</v>
      </c>
      <c r="F111" s="22">
        <v>0</v>
      </c>
      <c r="G111" s="23">
        <v>0</v>
      </c>
      <c r="H111" s="21">
        <v>37.19097881451613</v>
      </c>
      <c r="I111" s="22">
        <v>40.131773897161295</v>
      </c>
      <c r="J111" s="22">
        <v>0</v>
      </c>
      <c r="K111" s="22">
        <v>0</v>
      </c>
      <c r="L111" s="23">
        <v>114.93325019619357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24.476325476967745</v>
      </c>
      <c r="S111" s="22">
        <v>86.9291779392258</v>
      </c>
      <c r="T111" s="22">
        <v>0</v>
      </c>
      <c r="U111" s="22">
        <v>0</v>
      </c>
      <c r="V111" s="23">
        <v>64.48615198883871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694.7071967634839</v>
      </c>
      <c r="AW111" s="22">
        <v>434.29306865742984</v>
      </c>
      <c r="AX111" s="22">
        <v>0</v>
      </c>
      <c r="AY111" s="22">
        <v>0</v>
      </c>
      <c r="AZ111" s="23">
        <v>2496.944019599386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603.6974996347097</v>
      </c>
      <c r="BG111" s="22">
        <v>250.75634306919355</v>
      </c>
      <c r="BH111" s="22">
        <v>1.8286626707741935</v>
      </c>
      <c r="BI111" s="22">
        <v>0</v>
      </c>
      <c r="BJ111" s="23">
        <v>944.1977715598065</v>
      </c>
      <c r="BK111" s="24">
        <f t="shared" si="15"/>
        <v>5796.298856425494</v>
      </c>
    </row>
    <row r="112" spans="1:63" s="25" customFormat="1" ht="14.25">
      <c r="A112" s="20"/>
      <c r="B112" s="7" t="s">
        <v>166</v>
      </c>
      <c r="C112" s="21">
        <v>0</v>
      </c>
      <c r="D112" s="22">
        <v>1.0649030274193545</v>
      </c>
      <c r="E112" s="22">
        <v>0</v>
      </c>
      <c r="F112" s="22">
        <v>0</v>
      </c>
      <c r="G112" s="23">
        <v>0</v>
      </c>
      <c r="H112" s="21">
        <v>47.30936680303227</v>
      </c>
      <c r="I112" s="22">
        <v>32.358926224516125</v>
      </c>
      <c r="J112" s="22">
        <v>0</v>
      </c>
      <c r="K112" s="22">
        <v>0</v>
      </c>
      <c r="L112" s="23">
        <v>76.38578204667742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19.035420471612895</v>
      </c>
      <c r="S112" s="22">
        <v>49.50386221803226</v>
      </c>
      <c r="T112" s="22">
        <v>0</v>
      </c>
      <c r="U112" s="22">
        <v>0</v>
      </c>
      <c r="V112" s="23">
        <v>12.343360164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74.18563209248386</v>
      </c>
      <c r="AW112" s="22">
        <v>40.853726339263595</v>
      </c>
      <c r="AX112" s="22">
        <v>0</v>
      </c>
      <c r="AY112" s="22">
        <v>0</v>
      </c>
      <c r="AZ112" s="23">
        <v>68.87332393945164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28.984362935290328</v>
      </c>
      <c r="BG112" s="22">
        <v>6.303866017129033</v>
      </c>
      <c r="BH112" s="22">
        <v>0</v>
      </c>
      <c r="BI112" s="22">
        <v>0</v>
      </c>
      <c r="BJ112" s="23">
        <v>14.34295645383871</v>
      </c>
      <c r="BK112" s="24">
        <f t="shared" si="15"/>
        <v>471.5454887327475</v>
      </c>
    </row>
    <row r="113" spans="1:63" s="25" customFormat="1" ht="14.25">
      <c r="A113" s="20"/>
      <c r="B113" s="7" t="s">
        <v>190</v>
      </c>
      <c r="C113" s="21">
        <v>0</v>
      </c>
      <c r="D113" s="22">
        <v>0.6139049495806451</v>
      </c>
      <c r="E113" s="22">
        <v>0</v>
      </c>
      <c r="F113" s="22">
        <v>0</v>
      </c>
      <c r="G113" s="23">
        <v>0</v>
      </c>
      <c r="H113" s="21">
        <v>17.068420805451616</v>
      </c>
      <c r="I113" s="22">
        <v>99.97459456683876</v>
      </c>
      <c r="J113" s="22">
        <v>0</v>
      </c>
      <c r="K113" s="22">
        <v>0</v>
      </c>
      <c r="L113" s="23">
        <v>110.37635196593548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9.708595090483872</v>
      </c>
      <c r="S113" s="22">
        <v>9.197751545870966</v>
      </c>
      <c r="T113" s="22">
        <v>0</v>
      </c>
      <c r="U113" s="22">
        <v>0</v>
      </c>
      <c r="V113" s="23">
        <v>13.613288185258062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8.955871380903226</v>
      </c>
      <c r="AW113" s="22">
        <v>13.367729701900144</v>
      </c>
      <c r="AX113" s="22">
        <v>1.879823440774193</v>
      </c>
      <c r="AY113" s="22">
        <v>0</v>
      </c>
      <c r="AZ113" s="23">
        <v>21.382089766806455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5.579342063032258</v>
      </c>
      <c r="BG113" s="22">
        <v>6.997348284516131</v>
      </c>
      <c r="BH113" s="22">
        <v>0</v>
      </c>
      <c r="BI113" s="22">
        <v>0</v>
      </c>
      <c r="BJ113" s="23">
        <v>3.591823695096774</v>
      </c>
      <c r="BK113" s="24">
        <f t="shared" si="15"/>
        <v>322.3069354424486</v>
      </c>
    </row>
    <row r="114" spans="1:63" s="25" customFormat="1" ht="14.25">
      <c r="A114" s="20"/>
      <c r="B114" s="7" t="s">
        <v>186</v>
      </c>
      <c r="C114" s="21">
        <v>0</v>
      </c>
      <c r="D114" s="22">
        <v>0.9084586088064516</v>
      </c>
      <c r="E114" s="22">
        <v>0</v>
      </c>
      <c r="F114" s="22">
        <v>0</v>
      </c>
      <c r="G114" s="23">
        <v>0</v>
      </c>
      <c r="H114" s="21">
        <v>35.488731030290324</v>
      </c>
      <c r="I114" s="22">
        <v>47.91948206593548</v>
      </c>
      <c r="J114" s="22">
        <v>0</v>
      </c>
      <c r="K114" s="22">
        <v>0</v>
      </c>
      <c r="L114" s="23">
        <v>38.08603059680645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26.327417128870962</v>
      </c>
      <c r="S114" s="22">
        <v>0.5535207569999999</v>
      </c>
      <c r="T114" s="22">
        <v>0.2349089312903226</v>
      </c>
      <c r="U114" s="22">
        <v>0</v>
      </c>
      <c r="V114" s="23">
        <v>10.655800315032259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22.162873271419347</v>
      </c>
      <c r="AW114" s="22">
        <v>8.114480134463623</v>
      </c>
      <c r="AX114" s="22">
        <v>0</v>
      </c>
      <c r="AY114" s="22">
        <v>0</v>
      </c>
      <c r="AZ114" s="23">
        <v>35.91106413148386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18.64156774141935</v>
      </c>
      <c r="BG114" s="22">
        <v>9.268285382258064</v>
      </c>
      <c r="BH114" s="22">
        <v>0</v>
      </c>
      <c r="BI114" s="22">
        <v>0</v>
      </c>
      <c r="BJ114" s="23">
        <v>11.375293404774192</v>
      </c>
      <c r="BK114" s="24">
        <f t="shared" si="15"/>
        <v>265.64791349985074</v>
      </c>
    </row>
    <row r="115" spans="1:63" s="25" customFormat="1" ht="14.25">
      <c r="A115" s="20"/>
      <c r="B115" s="7" t="s">
        <v>191</v>
      </c>
      <c r="C115" s="21">
        <v>0</v>
      </c>
      <c r="D115" s="22">
        <v>0.6246239298387097</v>
      </c>
      <c r="E115" s="22">
        <v>0</v>
      </c>
      <c r="F115" s="22">
        <v>0</v>
      </c>
      <c r="G115" s="23">
        <v>0</v>
      </c>
      <c r="H115" s="21">
        <v>12.14620056754839</v>
      </c>
      <c r="I115" s="22">
        <v>11.4679356833871</v>
      </c>
      <c r="J115" s="22">
        <v>0</v>
      </c>
      <c r="K115" s="22">
        <v>0</v>
      </c>
      <c r="L115" s="23">
        <v>20.550430002903223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6.1414172221935495</v>
      </c>
      <c r="S115" s="22">
        <v>0.6964300668387097</v>
      </c>
      <c r="T115" s="22">
        <v>0</v>
      </c>
      <c r="U115" s="22">
        <v>0</v>
      </c>
      <c r="V115" s="23">
        <v>3.5424452771935484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7.644040459193548</v>
      </c>
      <c r="AW115" s="22">
        <v>5.707612844714306</v>
      </c>
      <c r="AX115" s="22">
        <v>0</v>
      </c>
      <c r="AY115" s="22">
        <v>0</v>
      </c>
      <c r="AZ115" s="23">
        <v>12.773166639225808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2.853982322064517</v>
      </c>
      <c r="BG115" s="22">
        <v>8.717949820903227</v>
      </c>
      <c r="BH115" s="22">
        <v>0</v>
      </c>
      <c r="BI115" s="22">
        <v>0</v>
      </c>
      <c r="BJ115" s="23">
        <v>2.0261389935483867</v>
      </c>
      <c r="BK115" s="24">
        <f t="shared" si="15"/>
        <v>94.89237382955302</v>
      </c>
    </row>
    <row r="116" spans="1:63" s="25" customFormat="1" ht="14.25">
      <c r="A116" s="20"/>
      <c r="B116" s="7" t="s">
        <v>167</v>
      </c>
      <c r="C116" s="21">
        <v>0</v>
      </c>
      <c r="D116" s="22">
        <v>3.1757871617096773</v>
      </c>
      <c r="E116" s="22">
        <v>0</v>
      </c>
      <c r="F116" s="22">
        <v>0</v>
      </c>
      <c r="G116" s="23">
        <v>0</v>
      </c>
      <c r="H116" s="21">
        <v>425.6120418675806</v>
      </c>
      <c r="I116" s="22">
        <v>77.84965537935484</v>
      </c>
      <c r="J116" s="22">
        <v>0</v>
      </c>
      <c r="K116" s="22">
        <v>0</v>
      </c>
      <c r="L116" s="23">
        <v>345.19794473206457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229.48483520877426</v>
      </c>
      <c r="S116" s="22">
        <v>25.157536634774196</v>
      </c>
      <c r="T116" s="22">
        <v>0</v>
      </c>
      <c r="U116" s="22">
        <v>0</v>
      </c>
      <c r="V116" s="23">
        <v>50.67491902716128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1310.2708274223862</v>
      </c>
      <c r="AW116" s="22">
        <v>209.78630701288577</v>
      </c>
      <c r="AX116" s="22">
        <v>0.1028462985483871</v>
      </c>
      <c r="AY116" s="22">
        <v>0</v>
      </c>
      <c r="AZ116" s="23">
        <v>1343.9337667530644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587.936760938226</v>
      </c>
      <c r="BG116" s="22">
        <v>51.21160927425807</v>
      </c>
      <c r="BH116" s="22">
        <v>0.045315327161290324</v>
      </c>
      <c r="BI116" s="22">
        <v>0</v>
      </c>
      <c r="BJ116" s="23">
        <v>177.50243573919352</v>
      </c>
      <c r="BK116" s="24">
        <f t="shared" si="15"/>
        <v>4837.942588777143</v>
      </c>
    </row>
    <row r="117" spans="1:63" s="25" customFormat="1" ht="14.25">
      <c r="A117" s="20"/>
      <c r="B117" s="7" t="s">
        <v>168</v>
      </c>
      <c r="C117" s="21">
        <v>0</v>
      </c>
      <c r="D117" s="22">
        <v>2.3054985333548395</v>
      </c>
      <c r="E117" s="22">
        <v>0</v>
      </c>
      <c r="F117" s="22">
        <v>0</v>
      </c>
      <c r="G117" s="23">
        <v>0</v>
      </c>
      <c r="H117" s="21">
        <v>62.42511161283871</v>
      </c>
      <c r="I117" s="22">
        <v>1.8306608406451614</v>
      </c>
      <c r="J117" s="22">
        <v>0</v>
      </c>
      <c r="K117" s="22">
        <v>0</v>
      </c>
      <c r="L117" s="23">
        <v>22.13230837716129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26.7948739833871</v>
      </c>
      <c r="S117" s="22">
        <v>5.618937231741937</v>
      </c>
      <c r="T117" s="22">
        <v>0</v>
      </c>
      <c r="U117" s="22">
        <v>0</v>
      </c>
      <c r="V117" s="23">
        <v>12.010420493032258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793.4617233945166</v>
      </c>
      <c r="AW117" s="22">
        <v>49.77916282435274</v>
      </c>
      <c r="AX117" s="22">
        <v>0</v>
      </c>
      <c r="AY117" s="22">
        <v>0</v>
      </c>
      <c r="AZ117" s="23">
        <v>199.89658405941938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352.6510928316774</v>
      </c>
      <c r="BG117" s="22">
        <v>23.525386933645155</v>
      </c>
      <c r="BH117" s="22">
        <v>0</v>
      </c>
      <c r="BI117" s="22">
        <v>0</v>
      </c>
      <c r="BJ117" s="23">
        <v>47.093805815709686</v>
      </c>
      <c r="BK117" s="24">
        <f t="shared" si="15"/>
        <v>1599.5255669314822</v>
      </c>
    </row>
    <row r="118" spans="1:63" s="25" customFormat="1" ht="14.25">
      <c r="A118" s="20"/>
      <c r="B118" s="7" t="s">
        <v>169</v>
      </c>
      <c r="C118" s="21">
        <v>0</v>
      </c>
      <c r="D118" s="22">
        <v>1.1008784897096773</v>
      </c>
      <c r="E118" s="22">
        <v>0</v>
      </c>
      <c r="F118" s="22">
        <v>0</v>
      </c>
      <c r="G118" s="23">
        <v>0</v>
      </c>
      <c r="H118" s="21">
        <v>3.6202593089354846</v>
      </c>
      <c r="I118" s="22">
        <v>0.05617314374193547</v>
      </c>
      <c r="J118" s="22">
        <v>0</v>
      </c>
      <c r="K118" s="22">
        <v>0</v>
      </c>
      <c r="L118" s="23">
        <v>3.4107796243225814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1.2196823000322583</v>
      </c>
      <c r="S118" s="22">
        <v>0.6797052008709679</v>
      </c>
      <c r="T118" s="22">
        <v>0</v>
      </c>
      <c r="U118" s="22">
        <v>0</v>
      </c>
      <c r="V118" s="23">
        <v>0.44151534877419346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13.357330417290319</v>
      </c>
      <c r="AW118" s="22">
        <v>0.1843215642437767</v>
      </c>
      <c r="AX118" s="22">
        <v>0</v>
      </c>
      <c r="AY118" s="22">
        <v>0</v>
      </c>
      <c r="AZ118" s="23">
        <v>2.4109905481935487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4.792785042645162</v>
      </c>
      <c r="BG118" s="22">
        <v>0.02794156141935484</v>
      </c>
      <c r="BH118" s="22">
        <v>0</v>
      </c>
      <c r="BI118" s="22">
        <v>0</v>
      </c>
      <c r="BJ118" s="23">
        <v>0.5142787028709677</v>
      </c>
      <c r="BK118" s="24">
        <f t="shared" si="15"/>
        <v>31.81664125305023</v>
      </c>
    </row>
    <row r="119" spans="1:63" s="25" customFormat="1" ht="14.25">
      <c r="A119" s="20"/>
      <c r="B119" s="7" t="s">
        <v>170</v>
      </c>
      <c r="C119" s="21">
        <v>0</v>
      </c>
      <c r="D119" s="22">
        <v>3.2503780975161307</v>
      </c>
      <c r="E119" s="22">
        <v>0</v>
      </c>
      <c r="F119" s="22">
        <v>0</v>
      </c>
      <c r="G119" s="23">
        <v>0</v>
      </c>
      <c r="H119" s="21">
        <v>31.239890655612896</v>
      </c>
      <c r="I119" s="22">
        <v>0</v>
      </c>
      <c r="J119" s="22">
        <v>0</v>
      </c>
      <c r="K119" s="22">
        <v>0</v>
      </c>
      <c r="L119" s="23">
        <v>12.236648738419358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21.851183763451612</v>
      </c>
      <c r="S119" s="22">
        <v>0</v>
      </c>
      <c r="T119" s="22">
        <v>0</v>
      </c>
      <c r="U119" s="22">
        <v>0</v>
      </c>
      <c r="V119" s="23">
        <v>1.8489980016451615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985.2589431951575</v>
      </c>
      <c r="AW119" s="22">
        <v>0.02134886896774194</v>
      </c>
      <c r="AX119" s="22">
        <v>0</v>
      </c>
      <c r="AY119" s="22">
        <v>0</v>
      </c>
      <c r="AZ119" s="23">
        <v>240.42816048935492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782.332615373226</v>
      </c>
      <c r="BG119" s="22">
        <v>0.05097656870967743</v>
      </c>
      <c r="BH119" s="22">
        <v>0</v>
      </c>
      <c r="BI119" s="22">
        <v>0</v>
      </c>
      <c r="BJ119" s="23">
        <v>146.28886349129036</v>
      </c>
      <c r="BK119" s="24">
        <f t="shared" si="15"/>
        <v>2224.8080072433513</v>
      </c>
    </row>
    <row r="120" spans="1:63" s="25" customFormat="1" ht="14.25">
      <c r="A120" s="20"/>
      <c r="B120" s="7" t="s">
        <v>171</v>
      </c>
      <c r="C120" s="21">
        <v>0</v>
      </c>
      <c r="D120" s="22">
        <v>16.31865093174194</v>
      </c>
      <c r="E120" s="22">
        <v>0</v>
      </c>
      <c r="F120" s="22">
        <v>0</v>
      </c>
      <c r="G120" s="23">
        <v>0</v>
      </c>
      <c r="H120" s="21">
        <v>1632.440762644355</v>
      </c>
      <c r="I120" s="22">
        <v>144.31476676419354</v>
      </c>
      <c r="J120" s="22">
        <v>0</v>
      </c>
      <c r="K120" s="22">
        <v>0</v>
      </c>
      <c r="L120" s="23">
        <v>723.6181949641615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1027.9290319966772</v>
      </c>
      <c r="S120" s="22">
        <v>27.79860672325806</v>
      </c>
      <c r="T120" s="22">
        <v>0</v>
      </c>
      <c r="U120" s="22">
        <v>0</v>
      </c>
      <c r="V120" s="23">
        <v>162.6452398466129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6791.424151777579</v>
      </c>
      <c r="AW120" s="22">
        <v>321.781956593241</v>
      </c>
      <c r="AX120" s="22">
        <v>0.41984594003225806</v>
      </c>
      <c r="AY120" s="22">
        <v>0</v>
      </c>
      <c r="AZ120" s="23">
        <v>1928.0319015514833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4782.904080582808</v>
      </c>
      <c r="BG120" s="22">
        <v>149.69485812761292</v>
      </c>
      <c r="BH120" s="22">
        <v>0.022577509096774195</v>
      </c>
      <c r="BI120" s="22">
        <v>0</v>
      </c>
      <c r="BJ120" s="23">
        <v>602.8590162896452</v>
      </c>
      <c r="BK120" s="24">
        <f t="shared" si="15"/>
        <v>18312.203642242497</v>
      </c>
    </row>
    <row r="121" spans="1:63" s="25" customFormat="1" ht="14.25">
      <c r="A121" s="20"/>
      <c r="B121" s="7" t="s">
        <v>172</v>
      </c>
      <c r="C121" s="21">
        <v>0</v>
      </c>
      <c r="D121" s="22">
        <v>1.2078923815161289</v>
      </c>
      <c r="E121" s="22">
        <v>0</v>
      </c>
      <c r="F121" s="22">
        <v>0</v>
      </c>
      <c r="G121" s="23">
        <v>0</v>
      </c>
      <c r="H121" s="21">
        <v>191.83537967903226</v>
      </c>
      <c r="I121" s="22">
        <v>29.737439720677415</v>
      </c>
      <c r="J121" s="22">
        <v>0</v>
      </c>
      <c r="K121" s="22">
        <v>0</v>
      </c>
      <c r="L121" s="23">
        <v>72.42793091961292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85.75452135454839</v>
      </c>
      <c r="S121" s="22">
        <v>21.018303765193547</v>
      </c>
      <c r="T121" s="22">
        <v>0</v>
      </c>
      <c r="U121" s="22">
        <v>0</v>
      </c>
      <c r="V121" s="23">
        <v>10.771486741741933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1975.082929119389</v>
      </c>
      <c r="AW121" s="22">
        <v>77.95777317339314</v>
      </c>
      <c r="AX121" s="22">
        <v>0</v>
      </c>
      <c r="AY121" s="22">
        <v>0</v>
      </c>
      <c r="AZ121" s="23">
        <v>532.9854894020001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1111.0075092072584</v>
      </c>
      <c r="BG121" s="22">
        <v>20.817060940064522</v>
      </c>
      <c r="BH121" s="22">
        <v>0.015105655935483872</v>
      </c>
      <c r="BI121" s="22">
        <v>0</v>
      </c>
      <c r="BJ121" s="23">
        <v>119.05988229112907</v>
      </c>
      <c r="BK121" s="24">
        <f t="shared" si="15"/>
        <v>4249.678704351491</v>
      </c>
    </row>
    <row r="122" spans="1:63" s="25" customFormat="1" ht="14.25">
      <c r="A122" s="20"/>
      <c r="B122" s="7" t="s">
        <v>173</v>
      </c>
      <c r="C122" s="21">
        <v>0</v>
      </c>
      <c r="D122" s="22">
        <v>0.1156393550645161</v>
      </c>
      <c r="E122" s="22">
        <v>0</v>
      </c>
      <c r="F122" s="22">
        <v>0</v>
      </c>
      <c r="G122" s="23">
        <v>0</v>
      </c>
      <c r="H122" s="21">
        <v>56.927230228774214</v>
      </c>
      <c r="I122" s="22">
        <v>37.052826264</v>
      </c>
      <c r="J122" s="22">
        <v>0</v>
      </c>
      <c r="K122" s="22">
        <v>0</v>
      </c>
      <c r="L122" s="23">
        <v>60.56063501635485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29.96562895380645</v>
      </c>
      <c r="S122" s="22">
        <v>10.80934617974194</v>
      </c>
      <c r="T122" s="22">
        <v>0</v>
      </c>
      <c r="U122" s="22">
        <v>0</v>
      </c>
      <c r="V122" s="23">
        <v>8.20027074567742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16.048104833290317</v>
      </c>
      <c r="AW122" s="22">
        <v>4.198824646048016</v>
      </c>
      <c r="AX122" s="22">
        <v>0</v>
      </c>
      <c r="AY122" s="22">
        <v>0</v>
      </c>
      <c r="AZ122" s="23">
        <v>22.115661506838716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6.675935361290322</v>
      </c>
      <c r="BG122" s="22">
        <v>0.26610072132258067</v>
      </c>
      <c r="BH122" s="22">
        <v>0</v>
      </c>
      <c r="BI122" s="22">
        <v>0</v>
      </c>
      <c r="BJ122" s="23">
        <v>2.820021881967742</v>
      </c>
      <c r="BK122" s="24">
        <f t="shared" si="15"/>
        <v>255.7562256941771</v>
      </c>
    </row>
    <row r="123" spans="1:63" s="25" customFormat="1" ht="14.25">
      <c r="A123" s="20"/>
      <c r="B123" s="7" t="s">
        <v>194</v>
      </c>
      <c r="C123" s="21">
        <v>0</v>
      </c>
      <c r="D123" s="22">
        <v>3.798196451612903</v>
      </c>
      <c r="E123" s="22">
        <v>0</v>
      </c>
      <c r="F123" s="22">
        <v>0</v>
      </c>
      <c r="G123" s="23">
        <v>0</v>
      </c>
      <c r="H123" s="21">
        <v>93.84173425258066</v>
      </c>
      <c r="I123" s="22">
        <v>13.469006252516126</v>
      </c>
      <c r="J123" s="22">
        <v>0</v>
      </c>
      <c r="K123" s="22">
        <v>0</v>
      </c>
      <c r="L123" s="23">
        <v>76.57888126167742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51.80584263016128</v>
      </c>
      <c r="S123" s="22">
        <v>1.6019241487096774</v>
      </c>
      <c r="T123" s="22">
        <v>0</v>
      </c>
      <c r="U123" s="22">
        <v>0</v>
      </c>
      <c r="V123" s="23">
        <v>8.85303110196774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78.92060526261294</v>
      </c>
      <c r="AW123" s="22">
        <v>81.99101575217676</v>
      </c>
      <c r="AX123" s="22">
        <v>0.08684876929032258</v>
      </c>
      <c r="AY123" s="22">
        <v>0</v>
      </c>
      <c r="AZ123" s="23">
        <v>84.095083709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36.88204939767743</v>
      </c>
      <c r="BG123" s="22">
        <v>2.4555941665806453</v>
      </c>
      <c r="BH123" s="22">
        <v>0</v>
      </c>
      <c r="BI123" s="22">
        <v>0</v>
      </c>
      <c r="BJ123" s="23">
        <v>15.629385034193552</v>
      </c>
      <c r="BK123" s="24">
        <f t="shared" si="15"/>
        <v>550.0091981907575</v>
      </c>
    </row>
    <row r="124" spans="1:63" s="30" customFormat="1" ht="14.25">
      <c r="A124" s="20"/>
      <c r="B124" s="8" t="s">
        <v>12</v>
      </c>
      <c r="C124" s="26">
        <f aca="true" t="shared" si="16" ref="C124:AH124">SUM(C95:C123)</f>
        <v>0</v>
      </c>
      <c r="D124" s="27">
        <f t="shared" si="16"/>
        <v>107.29469973941937</v>
      </c>
      <c r="E124" s="27">
        <f t="shared" si="16"/>
        <v>0</v>
      </c>
      <c r="F124" s="27">
        <f t="shared" si="16"/>
        <v>0</v>
      </c>
      <c r="G124" s="28">
        <f t="shared" si="16"/>
        <v>0</v>
      </c>
      <c r="H124" s="26">
        <f t="shared" si="16"/>
        <v>4600.776917216516</v>
      </c>
      <c r="I124" s="27">
        <f t="shared" si="16"/>
        <v>5205.3543451151945</v>
      </c>
      <c r="J124" s="27">
        <f t="shared" si="16"/>
        <v>7.329355454999998</v>
      </c>
      <c r="K124" s="27">
        <f t="shared" si="16"/>
        <v>457.31954642987097</v>
      </c>
      <c r="L124" s="28">
        <f t="shared" si="16"/>
        <v>4945.680551568678</v>
      </c>
      <c r="M124" s="26">
        <f t="shared" si="16"/>
        <v>0</v>
      </c>
      <c r="N124" s="27">
        <f t="shared" si="16"/>
        <v>0</v>
      </c>
      <c r="O124" s="27">
        <f t="shared" si="16"/>
        <v>0</v>
      </c>
      <c r="P124" s="27">
        <f t="shared" si="16"/>
        <v>0</v>
      </c>
      <c r="Q124" s="28">
        <f t="shared" si="16"/>
        <v>0</v>
      </c>
      <c r="R124" s="26">
        <f t="shared" si="16"/>
        <v>2535.2779735410318</v>
      </c>
      <c r="S124" s="27">
        <f t="shared" si="16"/>
        <v>772.8606471876452</v>
      </c>
      <c r="T124" s="27">
        <f t="shared" si="16"/>
        <v>0.9909604931290321</v>
      </c>
      <c r="U124" s="27">
        <f t="shared" si="16"/>
        <v>0</v>
      </c>
      <c r="V124" s="28">
        <f t="shared" si="16"/>
        <v>923.2205284746454</v>
      </c>
      <c r="W124" s="26">
        <f t="shared" si="16"/>
        <v>0</v>
      </c>
      <c r="X124" s="27">
        <f t="shared" si="16"/>
        <v>0</v>
      </c>
      <c r="Y124" s="27">
        <f t="shared" si="16"/>
        <v>0</v>
      </c>
      <c r="Z124" s="27">
        <f t="shared" si="16"/>
        <v>0</v>
      </c>
      <c r="AA124" s="28">
        <f t="shared" si="16"/>
        <v>0</v>
      </c>
      <c r="AB124" s="26">
        <f t="shared" si="16"/>
        <v>0</v>
      </c>
      <c r="AC124" s="27">
        <f t="shared" si="16"/>
        <v>0</v>
      </c>
      <c r="AD124" s="27">
        <f t="shared" si="16"/>
        <v>0</v>
      </c>
      <c r="AE124" s="27">
        <f t="shared" si="16"/>
        <v>0</v>
      </c>
      <c r="AF124" s="28">
        <f t="shared" si="16"/>
        <v>0</v>
      </c>
      <c r="AG124" s="26">
        <f t="shared" si="16"/>
        <v>0</v>
      </c>
      <c r="AH124" s="27">
        <f t="shared" si="16"/>
        <v>0</v>
      </c>
      <c r="AI124" s="27">
        <f aca="true" t="shared" si="17" ref="AI124:BK124">SUM(AI95:AI123)</f>
        <v>0</v>
      </c>
      <c r="AJ124" s="27">
        <f t="shared" si="17"/>
        <v>0</v>
      </c>
      <c r="AK124" s="28">
        <f t="shared" si="17"/>
        <v>0</v>
      </c>
      <c r="AL124" s="26">
        <f t="shared" si="17"/>
        <v>0</v>
      </c>
      <c r="AM124" s="27">
        <f t="shared" si="17"/>
        <v>0</v>
      </c>
      <c r="AN124" s="27">
        <f t="shared" si="17"/>
        <v>0</v>
      </c>
      <c r="AO124" s="27">
        <f t="shared" si="17"/>
        <v>0</v>
      </c>
      <c r="AP124" s="28">
        <f t="shared" si="17"/>
        <v>0</v>
      </c>
      <c r="AQ124" s="26">
        <f t="shared" si="17"/>
        <v>0</v>
      </c>
      <c r="AR124" s="27">
        <f t="shared" si="17"/>
        <v>0</v>
      </c>
      <c r="AS124" s="27">
        <f t="shared" si="17"/>
        <v>0</v>
      </c>
      <c r="AT124" s="27">
        <f t="shared" si="17"/>
        <v>0</v>
      </c>
      <c r="AU124" s="28">
        <f t="shared" si="17"/>
        <v>0</v>
      </c>
      <c r="AV124" s="26">
        <f t="shared" si="17"/>
        <v>31445.251875713897</v>
      </c>
      <c r="AW124" s="27">
        <f t="shared" si="17"/>
        <v>4643.228152963419</v>
      </c>
      <c r="AX124" s="27">
        <f t="shared" si="17"/>
        <v>4.597845412419354</v>
      </c>
      <c r="AY124" s="27">
        <f t="shared" si="17"/>
        <v>0</v>
      </c>
      <c r="AZ124" s="28">
        <f t="shared" si="17"/>
        <v>19811.3947712468</v>
      </c>
      <c r="BA124" s="26">
        <f t="shared" si="17"/>
        <v>0</v>
      </c>
      <c r="BB124" s="27">
        <f t="shared" si="17"/>
        <v>0</v>
      </c>
      <c r="BC124" s="27">
        <f t="shared" si="17"/>
        <v>0</v>
      </c>
      <c r="BD124" s="27">
        <f t="shared" si="17"/>
        <v>0</v>
      </c>
      <c r="BE124" s="28">
        <f t="shared" si="17"/>
        <v>0</v>
      </c>
      <c r="BF124" s="26">
        <f t="shared" si="17"/>
        <v>19384.860042317716</v>
      </c>
      <c r="BG124" s="27">
        <f t="shared" si="17"/>
        <v>1431.7128320971608</v>
      </c>
      <c r="BH124" s="27">
        <f t="shared" si="17"/>
        <v>5.353674150548389</v>
      </c>
      <c r="BI124" s="27">
        <f t="shared" si="17"/>
        <v>0</v>
      </c>
      <c r="BJ124" s="28">
        <f t="shared" si="17"/>
        <v>5215.894643481452</v>
      </c>
      <c r="BK124" s="29">
        <f t="shared" si="17"/>
        <v>101498.39936260456</v>
      </c>
    </row>
    <row r="125" spans="1:63" s="30" customFormat="1" ht="14.25">
      <c r="A125" s="20"/>
      <c r="B125" s="8" t="s">
        <v>23</v>
      </c>
      <c r="C125" s="26">
        <f aca="true" t="shared" si="18" ref="C125:AH125">C124+C92</f>
        <v>0</v>
      </c>
      <c r="D125" s="27">
        <f t="shared" si="18"/>
        <v>122.43907403009679</v>
      </c>
      <c r="E125" s="27">
        <f t="shared" si="18"/>
        <v>0</v>
      </c>
      <c r="F125" s="27">
        <f t="shared" si="18"/>
        <v>0</v>
      </c>
      <c r="G125" s="28">
        <f t="shared" si="18"/>
        <v>0</v>
      </c>
      <c r="H125" s="26">
        <f t="shared" si="18"/>
        <v>5096.407263801</v>
      </c>
      <c r="I125" s="27">
        <f t="shared" si="18"/>
        <v>5231.803578055872</v>
      </c>
      <c r="J125" s="27">
        <f t="shared" si="18"/>
        <v>7.329355454999998</v>
      </c>
      <c r="K125" s="27">
        <f t="shared" si="18"/>
        <v>457.31954642987097</v>
      </c>
      <c r="L125" s="28">
        <f t="shared" si="18"/>
        <v>4992.388087655581</v>
      </c>
      <c r="M125" s="26">
        <f t="shared" si="18"/>
        <v>0</v>
      </c>
      <c r="N125" s="27">
        <f t="shared" si="18"/>
        <v>0</v>
      </c>
      <c r="O125" s="27">
        <f t="shared" si="18"/>
        <v>0</v>
      </c>
      <c r="P125" s="27">
        <f t="shared" si="18"/>
        <v>0</v>
      </c>
      <c r="Q125" s="28">
        <f t="shared" si="18"/>
        <v>0</v>
      </c>
      <c r="R125" s="26">
        <f t="shared" si="18"/>
        <v>2869.0843544211607</v>
      </c>
      <c r="S125" s="27">
        <f t="shared" si="18"/>
        <v>782.2449064069677</v>
      </c>
      <c r="T125" s="27">
        <f t="shared" si="18"/>
        <v>0.9909604931290321</v>
      </c>
      <c r="U125" s="27">
        <f t="shared" si="18"/>
        <v>0</v>
      </c>
      <c r="V125" s="28">
        <f t="shared" si="18"/>
        <v>941.8668336987422</v>
      </c>
      <c r="W125" s="26">
        <f t="shared" si="18"/>
        <v>0</v>
      </c>
      <c r="X125" s="27">
        <f t="shared" si="18"/>
        <v>0</v>
      </c>
      <c r="Y125" s="27">
        <f t="shared" si="18"/>
        <v>0</v>
      </c>
      <c r="Z125" s="27">
        <f t="shared" si="18"/>
        <v>0</v>
      </c>
      <c r="AA125" s="28">
        <f t="shared" si="18"/>
        <v>0</v>
      </c>
      <c r="AB125" s="26">
        <f t="shared" si="18"/>
        <v>0</v>
      </c>
      <c r="AC125" s="27">
        <f t="shared" si="18"/>
        <v>0</v>
      </c>
      <c r="AD125" s="27">
        <f t="shared" si="18"/>
        <v>0</v>
      </c>
      <c r="AE125" s="27">
        <f t="shared" si="18"/>
        <v>0</v>
      </c>
      <c r="AF125" s="28">
        <f t="shared" si="18"/>
        <v>0</v>
      </c>
      <c r="AG125" s="26">
        <f t="shared" si="18"/>
        <v>0</v>
      </c>
      <c r="AH125" s="27">
        <f t="shared" si="18"/>
        <v>0</v>
      </c>
      <c r="AI125" s="27">
        <f aca="true" t="shared" si="19" ref="AI125:BK125">AI124+AI92</f>
        <v>0</v>
      </c>
      <c r="AJ125" s="27">
        <f t="shared" si="19"/>
        <v>0</v>
      </c>
      <c r="AK125" s="28">
        <f t="shared" si="19"/>
        <v>0</v>
      </c>
      <c r="AL125" s="26">
        <f t="shared" si="19"/>
        <v>0</v>
      </c>
      <c r="AM125" s="27">
        <f t="shared" si="19"/>
        <v>0</v>
      </c>
      <c r="AN125" s="27">
        <f t="shared" si="19"/>
        <v>0</v>
      </c>
      <c r="AO125" s="27">
        <f t="shared" si="19"/>
        <v>0</v>
      </c>
      <c r="AP125" s="28">
        <f t="shared" si="19"/>
        <v>0</v>
      </c>
      <c r="AQ125" s="26">
        <f t="shared" si="19"/>
        <v>0</v>
      </c>
      <c r="AR125" s="27">
        <f t="shared" si="19"/>
        <v>0</v>
      </c>
      <c r="AS125" s="27">
        <f t="shared" si="19"/>
        <v>0</v>
      </c>
      <c r="AT125" s="27">
        <f t="shared" si="19"/>
        <v>0</v>
      </c>
      <c r="AU125" s="28">
        <f t="shared" si="19"/>
        <v>0</v>
      </c>
      <c r="AV125" s="26">
        <f t="shared" si="19"/>
        <v>36503.30090550325</v>
      </c>
      <c r="AW125" s="27">
        <f t="shared" si="19"/>
        <v>4939.137594178832</v>
      </c>
      <c r="AX125" s="27">
        <f t="shared" si="19"/>
        <v>4.597845412419354</v>
      </c>
      <c r="AY125" s="27">
        <f t="shared" si="19"/>
        <v>0</v>
      </c>
      <c r="AZ125" s="28">
        <f t="shared" si="19"/>
        <v>20317.18542761325</v>
      </c>
      <c r="BA125" s="26">
        <f t="shared" si="19"/>
        <v>0</v>
      </c>
      <c r="BB125" s="27">
        <f t="shared" si="19"/>
        <v>0</v>
      </c>
      <c r="BC125" s="27">
        <f t="shared" si="19"/>
        <v>0</v>
      </c>
      <c r="BD125" s="27">
        <f t="shared" si="19"/>
        <v>0</v>
      </c>
      <c r="BE125" s="28">
        <f t="shared" si="19"/>
        <v>0</v>
      </c>
      <c r="BF125" s="26">
        <f t="shared" si="19"/>
        <v>23687.494888710462</v>
      </c>
      <c r="BG125" s="27">
        <f t="shared" si="19"/>
        <v>1624.2790706182898</v>
      </c>
      <c r="BH125" s="27">
        <f t="shared" si="19"/>
        <v>5.353674150548389</v>
      </c>
      <c r="BI125" s="27">
        <f t="shared" si="19"/>
        <v>0</v>
      </c>
      <c r="BJ125" s="28">
        <f t="shared" si="19"/>
        <v>5455.717352270419</v>
      </c>
      <c r="BK125" s="28">
        <f t="shared" si="19"/>
        <v>113038.94071890491</v>
      </c>
    </row>
    <row r="126" spans="3:63" ht="15" customHeight="1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</row>
    <row r="127" spans="1:63" s="25" customFormat="1" ht="14.25">
      <c r="A127" s="20" t="s">
        <v>24</v>
      </c>
      <c r="B127" s="12" t="s">
        <v>25</v>
      </c>
      <c r="C127" s="21"/>
      <c r="D127" s="22"/>
      <c r="E127" s="22"/>
      <c r="F127" s="22"/>
      <c r="G127" s="23"/>
      <c r="H127" s="21"/>
      <c r="I127" s="22"/>
      <c r="J127" s="22"/>
      <c r="K127" s="22"/>
      <c r="L127" s="23"/>
      <c r="M127" s="21"/>
      <c r="N127" s="22"/>
      <c r="O127" s="22"/>
      <c r="P127" s="22"/>
      <c r="Q127" s="23"/>
      <c r="R127" s="21"/>
      <c r="S127" s="22"/>
      <c r="T127" s="22"/>
      <c r="U127" s="22"/>
      <c r="V127" s="23"/>
      <c r="W127" s="21"/>
      <c r="X127" s="22"/>
      <c r="Y127" s="22"/>
      <c r="Z127" s="22"/>
      <c r="AA127" s="23"/>
      <c r="AB127" s="21"/>
      <c r="AC127" s="22"/>
      <c r="AD127" s="22"/>
      <c r="AE127" s="22"/>
      <c r="AF127" s="23"/>
      <c r="AG127" s="21"/>
      <c r="AH127" s="22"/>
      <c r="AI127" s="22"/>
      <c r="AJ127" s="22"/>
      <c r="AK127" s="23"/>
      <c r="AL127" s="21"/>
      <c r="AM127" s="22"/>
      <c r="AN127" s="22"/>
      <c r="AO127" s="22"/>
      <c r="AP127" s="23"/>
      <c r="AQ127" s="21"/>
      <c r="AR127" s="22"/>
      <c r="AS127" s="22"/>
      <c r="AT127" s="22"/>
      <c r="AU127" s="23"/>
      <c r="AV127" s="21"/>
      <c r="AW127" s="22"/>
      <c r="AX127" s="22"/>
      <c r="AY127" s="22"/>
      <c r="AZ127" s="23"/>
      <c r="BA127" s="21"/>
      <c r="BB127" s="22"/>
      <c r="BC127" s="22"/>
      <c r="BD127" s="22"/>
      <c r="BE127" s="23"/>
      <c r="BF127" s="21"/>
      <c r="BG127" s="22"/>
      <c r="BH127" s="22"/>
      <c r="BI127" s="22"/>
      <c r="BJ127" s="23"/>
      <c r="BK127" s="24"/>
    </row>
    <row r="128" spans="1:63" s="25" customFormat="1" ht="14.25">
      <c r="A128" s="20" t="s">
        <v>7</v>
      </c>
      <c r="B128" s="8" t="s">
        <v>26</v>
      </c>
      <c r="C128" s="21"/>
      <c r="D128" s="22"/>
      <c r="E128" s="22"/>
      <c r="F128" s="22"/>
      <c r="G128" s="23"/>
      <c r="H128" s="21"/>
      <c r="I128" s="22"/>
      <c r="J128" s="22"/>
      <c r="K128" s="22"/>
      <c r="L128" s="23"/>
      <c r="M128" s="21"/>
      <c r="N128" s="22"/>
      <c r="O128" s="22"/>
      <c r="P128" s="22"/>
      <c r="Q128" s="23"/>
      <c r="R128" s="21"/>
      <c r="S128" s="22"/>
      <c r="T128" s="22"/>
      <c r="U128" s="22"/>
      <c r="V128" s="23"/>
      <c r="W128" s="21"/>
      <c r="X128" s="22"/>
      <c r="Y128" s="22"/>
      <c r="Z128" s="22"/>
      <c r="AA128" s="23"/>
      <c r="AB128" s="21"/>
      <c r="AC128" s="22"/>
      <c r="AD128" s="22"/>
      <c r="AE128" s="22"/>
      <c r="AF128" s="23"/>
      <c r="AG128" s="21"/>
      <c r="AH128" s="22"/>
      <c r="AI128" s="22"/>
      <c r="AJ128" s="22"/>
      <c r="AK128" s="23"/>
      <c r="AL128" s="21"/>
      <c r="AM128" s="22"/>
      <c r="AN128" s="22"/>
      <c r="AO128" s="22"/>
      <c r="AP128" s="23"/>
      <c r="AQ128" s="21"/>
      <c r="AR128" s="22"/>
      <c r="AS128" s="22"/>
      <c r="AT128" s="22"/>
      <c r="AU128" s="23"/>
      <c r="AV128" s="21"/>
      <c r="AW128" s="22"/>
      <c r="AX128" s="22"/>
      <c r="AY128" s="22"/>
      <c r="AZ128" s="23"/>
      <c r="BA128" s="21"/>
      <c r="BB128" s="22"/>
      <c r="BC128" s="22"/>
      <c r="BD128" s="22"/>
      <c r="BE128" s="23"/>
      <c r="BF128" s="21"/>
      <c r="BG128" s="22"/>
      <c r="BH128" s="22"/>
      <c r="BI128" s="22"/>
      <c r="BJ128" s="23"/>
      <c r="BK128" s="24"/>
    </row>
    <row r="129" spans="1:63" s="25" customFormat="1" ht="14.25">
      <c r="A129" s="20"/>
      <c r="B129" s="13" t="s">
        <v>174</v>
      </c>
      <c r="C129" s="21">
        <v>0</v>
      </c>
      <c r="D129" s="22">
        <v>0.022941379999999987</v>
      </c>
      <c r="E129" s="22">
        <v>0</v>
      </c>
      <c r="F129" s="22">
        <v>0</v>
      </c>
      <c r="G129" s="23">
        <v>0</v>
      </c>
      <c r="H129" s="21">
        <v>0.08070286570967744</v>
      </c>
      <c r="I129" s="22">
        <v>0.09945994499999998</v>
      </c>
      <c r="J129" s="22">
        <v>0.001961510999999999</v>
      </c>
      <c r="K129" s="22">
        <v>0</v>
      </c>
      <c r="L129" s="23">
        <v>0.16095163325806447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0.041748895903225794</v>
      </c>
      <c r="S129" s="22">
        <v>0.10446293799999996</v>
      </c>
      <c r="T129" s="22">
        <v>0</v>
      </c>
      <c r="U129" s="22">
        <v>0</v>
      </c>
      <c r="V129" s="23">
        <v>0.049966875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1.5481573154193544</v>
      </c>
      <c r="AW129" s="22">
        <v>0.6019452245553326</v>
      </c>
      <c r="AX129" s="22">
        <v>0.0001249540000000001</v>
      </c>
      <c r="AY129" s="22">
        <v>0</v>
      </c>
      <c r="AZ129" s="23">
        <v>4.076082788354839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0.9925621880322583</v>
      </c>
      <c r="BG129" s="22">
        <v>0.20696749499999992</v>
      </c>
      <c r="BH129" s="22">
        <v>0.004887836000000001</v>
      </c>
      <c r="BI129" s="22">
        <v>0</v>
      </c>
      <c r="BJ129" s="23">
        <v>1.3343130948387099</v>
      </c>
      <c r="BK129" s="24">
        <f>SUM(C129:BJ129)</f>
        <v>9.327236940071462</v>
      </c>
    </row>
    <row r="130" spans="1:63" s="25" customFormat="1" ht="14.25">
      <c r="A130" s="20"/>
      <c r="B130" s="13" t="s">
        <v>175</v>
      </c>
      <c r="C130" s="21">
        <v>0</v>
      </c>
      <c r="D130" s="22">
        <v>2.0789051439999993</v>
      </c>
      <c r="E130" s="22">
        <v>0</v>
      </c>
      <c r="F130" s="22">
        <v>0</v>
      </c>
      <c r="G130" s="23">
        <v>0</v>
      </c>
      <c r="H130" s="21">
        <v>52.14533267829033</v>
      </c>
      <c r="I130" s="22">
        <v>14.989266143838709</v>
      </c>
      <c r="J130" s="22">
        <v>0</v>
      </c>
      <c r="K130" s="22">
        <v>0</v>
      </c>
      <c r="L130" s="23">
        <v>68.89402942954837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26.342574076096778</v>
      </c>
      <c r="S130" s="22">
        <v>12.815092717419352</v>
      </c>
      <c r="T130" s="22">
        <v>0</v>
      </c>
      <c r="U130" s="22">
        <v>0</v>
      </c>
      <c r="V130" s="23">
        <v>18.778996980419357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769.0127126235803</v>
      </c>
      <c r="AW130" s="22">
        <v>154.02353249444604</v>
      </c>
      <c r="AX130" s="22">
        <v>0.025794141677419367</v>
      </c>
      <c r="AY130" s="22">
        <v>0</v>
      </c>
      <c r="AZ130" s="23">
        <v>1032.1075299796128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516.285112374387</v>
      </c>
      <c r="BG130" s="22">
        <v>38.16982695619355</v>
      </c>
      <c r="BH130" s="22">
        <v>0</v>
      </c>
      <c r="BI130" s="22">
        <v>0</v>
      </c>
      <c r="BJ130" s="23">
        <v>375.48059350390304</v>
      </c>
      <c r="BK130" s="24">
        <f>SUM(C130:BJ130)</f>
        <v>3081.149299243413</v>
      </c>
    </row>
    <row r="131" spans="1:63" s="30" customFormat="1" ht="14.25">
      <c r="A131" s="20"/>
      <c r="B131" s="8" t="s">
        <v>27</v>
      </c>
      <c r="C131" s="26">
        <f>SUM(C129:C130)</f>
        <v>0</v>
      </c>
      <c r="D131" s="26">
        <f aca="true" t="shared" si="20" ref="D131:BK131">SUM(D129:D130)</f>
        <v>2.101846523999999</v>
      </c>
      <c r="E131" s="26">
        <f t="shared" si="20"/>
        <v>0</v>
      </c>
      <c r="F131" s="26">
        <f t="shared" si="20"/>
        <v>0</v>
      </c>
      <c r="G131" s="26">
        <f t="shared" si="20"/>
        <v>0</v>
      </c>
      <c r="H131" s="26">
        <f t="shared" si="20"/>
        <v>52.226035544000005</v>
      </c>
      <c r="I131" s="26">
        <f t="shared" si="20"/>
        <v>15.088726088838708</v>
      </c>
      <c r="J131" s="26">
        <f t="shared" si="20"/>
        <v>0.001961510999999999</v>
      </c>
      <c r="K131" s="26">
        <f t="shared" si="20"/>
        <v>0</v>
      </c>
      <c r="L131" s="26">
        <f t="shared" si="20"/>
        <v>69.05498106280643</v>
      </c>
      <c r="M131" s="26">
        <f t="shared" si="20"/>
        <v>0</v>
      </c>
      <c r="N131" s="26">
        <f t="shared" si="20"/>
        <v>0</v>
      </c>
      <c r="O131" s="26">
        <f t="shared" si="20"/>
        <v>0</v>
      </c>
      <c r="P131" s="26">
        <f t="shared" si="20"/>
        <v>0</v>
      </c>
      <c r="Q131" s="26">
        <f t="shared" si="20"/>
        <v>0</v>
      </c>
      <c r="R131" s="26">
        <f t="shared" si="20"/>
        <v>26.384322972000003</v>
      </c>
      <c r="S131" s="26">
        <f t="shared" si="20"/>
        <v>12.919555655419352</v>
      </c>
      <c r="T131" s="26">
        <f t="shared" si="20"/>
        <v>0</v>
      </c>
      <c r="U131" s="26">
        <f t="shared" si="20"/>
        <v>0</v>
      </c>
      <c r="V131" s="26">
        <f t="shared" si="20"/>
        <v>18.828963855419357</v>
      </c>
      <c r="W131" s="26">
        <f t="shared" si="20"/>
        <v>0</v>
      </c>
      <c r="X131" s="26">
        <f t="shared" si="20"/>
        <v>0</v>
      </c>
      <c r="Y131" s="26">
        <f t="shared" si="20"/>
        <v>0</v>
      </c>
      <c r="Z131" s="26">
        <f t="shared" si="20"/>
        <v>0</v>
      </c>
      <c r="AA131" s="26">
        <f t="shared" si="20"/>
        <v>0</v>
      </c>
      <c r="AB131" s="26">
        <f t="shared" si="20"/>
        <v>0</v>
      </c>
      <c r="AC131" s="26">
        <f t="shared" si="20"/>
        <v>0</v>
      </c>
      <c r="AD131" s="26">
        <f t="shared" si="20"/>
        <v>0</v>
      </c>
      <c r="AE131" s="26">
        <f t="shared" si="20"/>
        <v>0</v>
      </c>
      <c r="AF131" s="26">
        <f t="shared" si="20"/>
        <v>0</v>
      </c>
      <c r="AG131" s="26">
        <f t="shared" si="20"/>
        <v>0</v>
      </c>
      <c r="AH131" s="26">
        <f t="shared" si="20"/>
        <v>0</v>
      </c>
      <c r="AI131" s="26">
        <f t="shared" si="20"/>
        <v>0</v>
      </c>
      <c r="AJ131" s="26">
        <f t="shared" si="20"/>
        <v>0</v>
      </c>
      <c r="AK131" s="26">
        <f t="shared" si="20"/>
        <v>0</v>
      </c>
      <c r="AL131" s="26">
        <f t="shared" si="20"/>
        <v>0</v>
      </c>
      <c r="AM131" s="26">
        <f t="shared" si="20"/>
        <v>0</v>
      </c>
      <c r="AN131" s="26">
        <f t="shared" si="20"/>
        <v>0</v>
      </c>
      <c r="AO131" s="26">
        <f t="shared" si="20"/>
        <v>0</v>
      </c>
      <c r="AP131" s="26">
        <f t="shared" si="20"/>
        <v>0</v>
      </c>
      <c r="AQ131" s="26">
        <f t="shared" si="20"/>
        <v>0</v>
      </c>
      <c r="AR131" s="26">
        <f t="shared" si="20"/>
        <v>0</v>
      </c>
      <c r="AS131" s="26">
        <f t="shared" si="20"/>
        <v>0</v>
      </c>
      <c r="AT131" s="26">
        <f t="shared" si="20"/>
        <v>0</v>
      </c>
      <c r="AU131" s="26">
        <f t="shared" si="20"/>
        <v>0</v>
      </c>
      <c r="AV131" s="26">
        <f t="shared" si="20"/>
        <v>770.5608699389996</v>
      </c>
      <c r="AW131" s="26">
        <f t="shared" si="20"/>
        <v>154.62547771900137</v>
      </c>
      <c r="AX131" s="26">
        <f t="shared" si="20"/>
        <v>0.025919095677419367</v>
      </c>
      <c r="AY131" s="26">
        <f t="shared" si="20"/>
        <v>0</v>
      </c>
      <c r="AZ131" s="26">
        <f t="shared" si="20"/>
        <v>1036.1836127679676</v>
      </c>
      <c r="BA131" s="26">
        <f t="shared" si="20"/>
        <v>0</v>
      </c>
      <c r="BB131" s="26">
        <f t="shared" si="20"/>
        <v>0</v>
      </c>
      <c r="BC131" s="26">
        <f t="shared" si="20"/>
        <v>0</v>
      </c>
      <c r="BD131" s="26">
        <f t="shared" si="20"/>
        <v>0</v>
      </c>
      <c r="BE131" s="26">
        <f t="shared" si="20"/>
        <v>0</v>
      </c>
      <c r="BF131" s="26">
        <f t="shared" si="20"/>
        <v>517.2776745624193</v>
      </c>
      <c r="BG131" s="26">
        <f t="shared" si="20"/>
        <v>38.376794451193554</v>
      </c>
      <c r="BH131" s="26">
        <f t="shared" si="20"/>
        <v>0.004887836000000001</v>
      </c>
      <c r="BI131" s="26">
        <f t="shared" si="20"/>
        <v>0</v>
      </c>
      <c r="BJ131" s="26">
        <f t="shared" si="20"/>
        <v>376.81490659874174</v>
      </c>
      <c r="BK131" s="26">
        <f t="shared" si="20"/>
        <v>3090.4765361834848</v>
      </c>
    </row>
    <row r="132" spans="3:63" ht="15" customHeight="1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</row>
    <row r="133" spans="1:63" s="25" customFormat="1" ht="14.25">
      <c r="A133" s="20" t="s">
        <v>38</v>
      </c>
      <c r="B133" s="10" t="s">
        <v>39</v>
      </c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4"/>
    </row>
    <row r="134" spans="1:63" s="25" customFormat="1" ht="14.25">
      <c r="A134" s="20" t="s">
        <v>7</v>
      </c>
      <c r="B134" s="14" t="s">
        <v>40</v>
      </c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4"/>
    </row>
    <row r="135" spans="1:63" s="25" customFormat="1" ht="14.25">
      <c r="A135" s="20"/>
      <c r="B135" s="7" t="s">
        <v>198</v>
      </c>
      <c r="C135" s="21">
        <v>0</v>
      </c>
      <c r="D135" s="22">
        <v>0.9861770957118093</v>
      </c>
      <c r="E135" s="22">
        <v>0</v>
      </c>
      <c r="F135" s="22">
        <v>0</v>
      </c>
      <c r="G135" s="23">
        <v>0</v>
      </c>
      <c r="H135" s="21">
        <v>577.7212</v>
      </c>
      <c r="I135" s="22">
        <v>2621.1627370574315</v>
      </c>
      <c r="J135" s="22">
        <v>0.0011</v>
      </c>
      <c r="K135" s="22">
        <v>0</v>
      </c>
      <c r="L135" s="23">
        <v>2796.0227999999997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296.45989999999995</v>
      </c>
      <c r="S135" s="22">
        <v>88.01410000000004</v>
      </c>
      <c r="T135" s="22">
        <v>0.0058</v>
      </c>
      <c r="U135" s="22">
        <v>0</v>
      </c>
      <c r="V135" s="23">
        <v>487.00509999999997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</v>
      </c>
      <c r="AW135" s="22">
        <v>0</v>
      </c>
      <c r="AX135" s="22">
        <v>0</v>
      </c>
      <c r="AY135" s="22">
        <v>0</v>
      </c>
      <c r="AZ135" s="23">
        <v>0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</v>
      </c>
      <c r="BG135" s="22">
        <v>0</v>
      </c>
      <c r="BH135" s="22">
        <v>0</v>
      </c>
      <c r="BI135" s="22">
        <v>0</v>
      </c>
      <c r="BJ135" s="23">
        <v>0</v>
      </c>
      <c r="BK135" s="24">
        <f>SUM(C135:BJ135)</f>
        <v>6867.378914153143</v>
      </c>
    </row>
    <row r="136" spans="1:63" s="30" customFormat="1" ht="14.25">
      <c r="A136" s="20"/>
      <c r="B136" s="8" t="s">
        <v>9</v>
      </c>
      <c r="C136" s="26">
        <f>SUM(C135)</f>
        <v>0</v>
      </c>
      <c r="D136" s="26">
        <f aca="true" t="shared" si="21" ref="D136:BJ136">SUM(D135)</f>
        <v>0.9861770957118093</v>
      </c>
      <c r="E136" s="26">
        <f t="shared" si="21"/>
        <v>0</v>
      </c>
      <c r="F136" s="26">
        <f t="shared" si="21"/>
        <v>0</v>
      </c>
      <c r="G136" s="26">
        <f t="shared" si="21"/>
        <v>0</v>
      </c>
      <c r="H136" s="26">
        <f t="shared" si="21"/>
        <v>577.7212</v>
      </c>
      <c r="I136" s="26">
        <f t="shared" si="21"/>
        <v>2621.1627370574315</v>
      </c>
      <c r="J136" s="26">
        <f t="shared" si="21"/>
        <v>0.0011</v>
      </c>
      <c r="K136" s="26">
        <f t="shared" si="21"/>
        <v>0</v>
      </c>
      <c r="L136" s="26">
        <f t="shared" si="21"/>
        <v>2796.0227999999997</v>
      </c>
      <c r="M136" s="26">
        <f t="shared" si="21"/>
        <v>0</v>
      </c>
      <c r="N136" s="26">
        <f t="shared" si="21"/>
        <v>0</v>
      </c>
      <c r="O136" s="26">
        <f t="shared" si="21"/>
        <v>0</v>
      </c>
      <c r="P136" s="26">
        <f t="shared" si="21"/>
        <v>0</v>
      </c>
      <c r="Q136" s="26">
        <f t="shared" si="21"/>
        <v>0</v>
      </c>
      <c r="R136" s="26">
        <f t="shared" si="21"/>
        <v>296.45989999999995</v>
      </c>
      <c r="S136" s="26">
        <f t="shared" si="21"/>
        <v>88.01410000000004</v>
      </c>
      <c r="T136" s="26">
        <f t="shared" si="21"/>
        <v>0.0058</v>
      </c>
      <c r="U136" s="26">
        <f t="shared" si="21"/>
        <v>0</v>
      </c>
      <c r="V136" s="26">
        <f t="shared" si="21"/>
        <v>487.00509999999997</v>
      </c>
      <c r="W136" s="26">
        <f t="shared" si="21"/>
        <v>0</v>
      </c>
      <c r="X136" s="26">
        <f t="shared" si="21"/>
        <v>0</v>
      </c>
      <c r="Y136" s="26">
        <f t="shared" si="21"/>
        <v>0</v>
      </c>
      <c r="Z136" s="26">
        <f t="shared" si="21"/>
        <v>0</v>
      </c>
      <c r="AA136" s="26">
        <f t="shared" si="21"/>
        <v>0</v>
      </c>
      <c r="AB136" s="26">
        <f t="shared" si="21"/>
        <v>0</v>
      </c>
      <c r="AC136" s="26">
        <f t="shared" si="21"/>
        <v>0</v>
      </c>
      <c r="AD136" s="26">
        <f t="shared" si="21"/>
        <v>0</v>
      </c>
      <c r="AE136" s="26">
        <f t="shared" si="21"/>
        <v>0</v>
      </c>
      <c r="AF136" s="26">
        <f t="shared" si="21"/>
        <v>0</v>
      </c>
      <c r="AG136" s="26">
        <f t="shared" si="21"/>
        <v>0</v>
      </c>
      <c r="AH136" s="26">
        <f t="shared" si="21"/>
        <v>0</v>
      </c>
      <c r="AI136" s="26">
        <f t="shared" si="21"/>
        <v>0</v>
      </c>
      <c r="AJ136" s="26">
        <f t="shared" si="21"/>
        <v>0</v>
      </c>
      <c r="AK136" s="26">
        <f t="shared" si="21"/>
        <v>0</v>
      </c>
      <c r="AL136" s="26">
        <f t="shared" si="21"/>
        <v>0</v>
      </c>
      <c r="AM136" s="26">
        <f t="shared" si="21"/>
        <v>0</v>
      </c>
      <c r="AN136" s="26">
        <f t="shared" si="21"/>
        <v>0</v>
      </c>
      <c r="AO136" s="26">
        <f t="shared" si="21"/>
        <v>0</v>
      </c>
      <c r="AP136" s="26">
        <f t="shared" si="21"/>
        <v>0</v>
      </c>
      <c r="AQ136" s="26">
        <f t="shared" si="21"/>
        <v>0</v>
      </c>
      <c r="AR136" s="26">
        <f t="shared" si="21"/>
        <v>0</v>
      </c>
      <c r="AS136" s="26">
        <f t="shared" si="21"/>
        <v>0</v>
      </c>
      <c r="AT136" s="26">
        <f t="shared" si="21"/>
        <v>0</v>
      </c>
      <c r="AU136" s="26">
        <f t="shared" si="21"/>
        <v>0</v>
      </c>
      <c r="AV136" s="26">
        <f t="shared" si="21"/>
        <v>0</v>
      </c>
      <c r="AW136" s="26">
        <f t="shared" si="21"/>
        <v>0</v>
      </c>
      <c r="AX136" s="26">
        <f t="shared" si="21"/>
        <v>0</v>
      </c>
      <c r="AY136" s="26">
        <f t="shared" si="21"/>
        <v>0</v>
      </c>
      <c r="AZ136" s="26">
        <f t="shared" si="21"/>
        <v>0</v>
      </c>
      <c r="BA136" s="26">
        <f t="shared" si="21"/>
        <v>0</v>
      </c>
      <c r="BB136" s="26">
        <f t="shared" si="21"/>
        <v>0</v>
      </c>
      <c r="BC136" s="26">
        <f t="shared" si="21"/>
        <v>0</v>
      </c>
      <c r="BD136" s="26">
        <f t="shared" si="21"/>
        <v>0</v>
      </c>
      <c r="BE136" s="26">
        <f t="shared" si="21"/>
        <v>0</v>
      </c>
      <c r="BF136" s="26">
        <f t="shared" si="21"/>
        <v>0</v>
      </c>
      <c r="BG136" s="26">
        <f t="shared" si="21"/>
        <v>0</v>
      </c>
      <c r="BH136" s="26">
        <f t="shared" si="21"/>
        <v>0</v>
      </c>
      <c r="BI136" s="26">
        <f t="shared" si="21"/>
        <v>0</v>
      </c>
      <c r="BJ136" s="26">
        <f t="shared" si="21"/>
        <v>0</v>
      </c>
      <c r="BK136" s="29">
        <f>SUM(BK135)</f>
        <v>6867.378914153143</v>
      </c>
    </row>
    <row r="137" spans="1:63" s="25" customFormat="1" ht="14.25">
      <c r="A137" s="20" t="s">
        <v>10</v>
      </c>
      <c r="B137" s="5" t="s">
        <v>41</v>
      </c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4"/>
    </row>
    <row r="138" spans="1:63" s="25" customFormat="1" ht="14.25">
      <c r="A138" s="20"/>
      <c r="B138" s="7" t="s">
        <v>199</v>
      </c>
      <c r="C138" s="21">
        <v>0</v>
      </c>
      <c r="D138" s="22">
        <v>5.0938440479216</v>
      </c>
      <c r="E138" s="22">
        <v>0</v>
      </c>
      <c r="F138" s="22">
        <v>0</v>
      </c>
      <c r="G138" s="23">
        <v>0</v>
      </c>
      <c r="H138" s="21">
        <v>1.2304000000000004</v>
      </c>
      <c r="I138" s="22">
        <v>35.259272060533895</v>
      </c>
      <c r="J138" s="22">
        <v>0</v>
      </c>
      <c r="K138" s="22">
        <v>0</v>
      </c>
      <c r="L138" s="23">
        <v>1.7311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0.6281</v>
      </c>
      <c r="S138" s="22">
        <v>27.4172</v>
      </c>
      <c r="T138" s="22">
        <v>0</v>
      </c>
      <c r="U138" s="22">
        <v>0</v>
      </c>
      <c r="V138" s="23">
        <v>0.46770000000000006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</v>
      </c>
      <c r="AW138" s="22">
        <v>0</v>
      </c>
      <c r="AX138" s="22">
        <v>0</v>
      </c>
      <c r="AY138" s="22">
        <v>0</v>
      </c>
      <c r="AZ138" s="23">
        <v>0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</v>
      </c>
      <c r="BG138" s="22">
        <v>0</v>
      </c>
      <c r="BH138" s="22">
        <v>0</v>
      </c>
      <c r="BI138" s="22">
        <v>0</v>
      </c>
      <c r="BJ138" s="23">
        <v>0</v>
      </c>
      <c r="BK138" s="24">
        <f aca="true" t="shared" si="22" ref="BK138:BK161">SUM(C138:BJ138)</f>
        <v>71.8276161084555</v>
      </c>
    </row>
    <row r="139" spans="1:63" s="25" customFormat="1" ht="14.25">
      <c r="A139" s="20"/>
      <c r="B139" s="7" t="s">
        <v>200</v>
      </c>
      <c r="C139" s="21">
        <v>0</v>
      </c>
      <c r="D139" s="22">
        <v>12.430818357330942</v>
      </c>
      <c r="E139" s="22">
        <v>0</v>
      </c>
      <c r="F139" s="22">
        <v>0</v>
      </c>
      <c r="G139" s="23">
        <v>0</v>
      </c>
      <c r="H139" s="21">
        <v>4.1414</v>
      </c>
      <c r="I139" s="22">
        <v>143.9564523254761</v>
      </c>
      <c r="J139" s="22">
        <v>0</v>
      </c>
      <c r="K139" s="22">
        <v>0</v>
      </c>
      <c r="L139" s="23">
        <v>3.7013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2.4555</v>
      </c>
      <c r="S139" s="22">
        <v>0.0892</v>
      </c>
      <c r="T139" s="22">
        <v>0</v>
      </c>
      <c r="U139" s="22">
        <v>0</v>
      </c>
      <c r="V139" s="23">
        <v>0.8034999999999999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0</v>
      </c>
      <c r="AW139" s="22">
        <v>0</v>
      </c>
      <c r="AX139" s="22">
        <v>0</v>
      </c>
      <c r="AY139" s="22">
        <v>0</v>
      </c>
      <c r="AZ139" s="23">
        <v>0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</v>
      </c>
      <c r="BK139" s="24">
        <f>SUM(C139:BJ139)</f>
        <v>167.57817068280707</v>
      </c>
    </row>
    <row r="140" spans="1:63" s="25" customFormat="1" ht="14.25">
      <c r="A140" s="20"/>
      <c r="B140" s="7" t="s">
        <v>201</v>
      </c>
      <c r="C140" s="21">
        <v>0</v>
      </c>
      <c r="D140" s="22">
        <v>2.746825500358956</v>
      </c>
      <c r="E140" s="22">
        <v>0</v>
      </c>
      <c r="F140" s="22">
        <v>0</v>
      </c>
      <c r="G140" s="23">
        <v>0</v>
      </c>
      <c r="H140" s="21">
        <v>3.0533</v>
      </c>
      <c r="I140" s="22">
        <v>13.777904755171706</v>
      </c>
      <c r="J140" s="22">
        <v>0</v>
      </c>
      <c r="K140" s="22">
        <v>0</v>
      </c>
      <c r="L140" s="23">
        <v>7.329999999999999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1.6926</v>
      </c>
      <c r="S140" s="22">
        <v>0.049</v>
      </c>
      <c r="T140" s="22">
        <v>0</v>
      </c>
      <c r="U140" s="22">
        <v>0</v>
      </c>
      <c r="V140" s="23">
        <v>1.0110000000000001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f>SUM(C140:BJ140)</f>
        <v>29.66063025553066</v>
      </c>
    </row>
    <row r="141" spans="1:63" s="25" customFormat="1" ht="14.25">
      <c r="A141" s="20"/>
      <c r="B141" s="7" t="s">
        <v>195</v>
      </c>
      <c r="C141" s="21">
        <v>0</v>
      </c>
      <c r="D141" s="22">
        <v>0.3423816703014644</v>
      </c>
      <c r="E141" s="22">
        <v>0</v>
      </c>
      <c r="F141" s="22">
        <v>0</v>
      </c>
      <c r="G141" s="23">
        <v>0</v>
      </c>
      <c r="H141" s="21">
        <v>1.0972</v>
      </c>
      <c r="I141" s="22">
        <v>0.5</v>
      </c>
      <c r="J141" s="22">
        <v>0.005</v>
      </c>
      <c r="K141" s="22">
        <v>0</v>
      </c>
      <c r="L141" s="23">
        <v>4.624676960573374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0.5913999999999999</v>
      </c>
      <c r="S141" s="22">
        <v>0.0297</v>
      </c>
      <c r="T141" s="22">
        <v>0</v>
      </c>
      <c r="U141" s="22">
        <v>0</v>
      </c>
      <c r="V141" s="23">
        <v>0.21639999999999998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f>SUM(C141:BJ141)</f>
        <v>7.4067586308748385</v>
      </c>
    </row>
    <row r="142" spans="1:63" s="25" customFormat="1" ht="14.25">
      <c r="A142" s="20"/>
      <c r="B142" s="7" t="s">
        <v>180</v>
      </c>
      <c r="C142" s="21">
        <v>0</v>
      </c>
      <c r="D142" s="22">
        <v>4.473586088810224</v>
      </c>
      <c r="E142" s="22">
        <v>0</v>
      </c>
      <c r="F142" s="22">
        <v>0</v>
      </c>
      <c r="G142" s="23">
        <v>0</v>
      </c>
      <c r="H142" s="21">
        <v>4.274699999999999</v>
      </c>
      <c r="I142" s="22">
        <v>13.398291346376881</v>
      </c>
      <c r="J142" s="22">
        <v>0</v>
      </c>
      <c r="K142" s="22">
        <v>0</v>
      </c>
      <c r="L142" s="23">
        <v>17.067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2.0511000000000004</v>
      </c>
      <c r="S142" s="22">
        <v>0.0096</v>
      </c>
      <c r="T142" s="22">
        <v>0</v>
      </c>
      <c r="U142" s="22">
        <v>0</v>
      </c>
      <c r="V142" s="23">
        <v>3.1783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 t="shared" si="22"/>
        <v>44.4525774351871</v>
      </c>
    </row>
    <row r="143" spans="1:63" s="25" customFormat="1" ht="14.25">
      <c r="A143" s="20"/>
      <c r="B143" s="7" t="s">
        <v>202</v>
      </c>
      <c r="C143" s="21">
        <v>0</v>
      </c>
      <c r="D143" s="22">
        <v>0.7297406529474195</v>
      </c>
      <c r="E143" s="22">
        <v>0</v>
      </c>
      <c r="F143" s="22">
        <v>0</v>
      </c>
      <c r="G143" s="23">
        <v>0</v>
      </c>
      <c r="H143" s="21">
        <v>3.8321999999999994</v>
      </c>
      <c r="I143" s="22">
        <v>0.9635157402754851</v>
      </c>
      <c r="J143" s="22">
        <v>0</v>
      </c>
      <c r="K143" s="22">
        <v>0</v>
      </c>
      <c r="L143" s="23">
        <v>4.516800000000001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1.4783000000000002</v>
      </c>
      <c r="S143" s="22">
        <v>0</v>
      </c>
      <c r="T143" s="22">
        <v>0</v>
      </c>
      <c r="U143" s="22">
        <v>0</v>
      </c>
      <c r="V143" s="23">
        <v>1.45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f t="shared" si="22"/>
        <v>12.970556393222905</v>
      </c>
    </row>
    <row r="144" spans="1:63" s="25" customFormat="1" ht="14.25">
      <c r="A144" s="20"/>
      <c r="B144" s="7" t="s">
        <v>203</v>
      </c>
      <c r="C144" s="21">
        <v>0</v>
      </c>
      <c r="D144" s="22">
        <v>72.3824398494716</v>
      </c>
      <c r="E144" s="22">
        <v>0</v>
      </c>
      <c r="F144" s="22">
        <v>0</v>
      </c>
      <c r="G144" s="23">
        <v>0</v>
      </c>
      <c r="H144" s="21">
        <v>146.93440000000004</v>
      </c>
      <c r="I144" s="22">
        <v>8812.534431146338</v>
      </c>
      <c r="J144" s="22">
        <v>214.7885</v>
      </c>
      <c r="K144" s="22">
        <v>0</v>
      </c>
      <c r="L144" s="23">
        <v>503.84929999999997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110.21509999999999</v>
      </c>
      <c r="S144" s="22">
        <v>27.6481</v>
      </c>
      <c r="T144" s="22">
        <v>0</v>
      </c>
      <c r="U144" s="22">
        <v>0</v>
      </c>
      <c r="V144" s="23">
        <v>158.4152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</v>
      </c>
      <c r="AW144" s="22">
        <v>0</v>
      </c>
      <c r="AX144" s="22">
        <v>0</v>
      </c>
      <c r="AY144" s="22">
        <v>0</v>
      </c>
      <c r="AZ144" s="23">
        <v>0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</v>
      </c>
      <c r="BG144" s="22">
        <v>0</v>
      </c>
      <c r="BH144" s="22">
        <v>0</v>
      </c>
      <c r="BI144" s="22">
        <v>0</v>
      </c>
      <c r="BJ144" s="23">
        <v>0</v>
      </c>
      <c r="BK144" s="24">
        <f>SUM(C144:BJ144)</f>
        <v>10046.767470995808</v>
      </c>
    </row>
    <row r="145" spans="1:63" s="25" customFormat="1" ht="14.25">
      <c r="A145" s="20"/>
      <c r="B145" s="7" t="s">
        <v>49</v>
      </c>
      <c r="C145" s="21">
        <v>0</v>
      </c>
      <c r="D145" s="22">
        <v>0.6725465319911698</v>
      </c>
      <c r="E145" s="22">
        <v>0</v>
      </c>
      <c r="F145" s="22">
        <v>0</v>
      </c>
      <c r="G145" s="23">
        <v>0</v>
      </c>
      <c r="H145" s="21">
        <v>368.1695000000001</v>
      </c>
      <c r="I145" s="22">
        <v>15420.848542054237</v>
      </c>
      <c r="J145" s="22">
        <v>0.0168</v>
      </c>
      <c r="K145" s="22">
        <v>0</v>
      </c>
      <c r="L145" s="23">
        <v>1210.4783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151.8801</v>
      </c>
      <c r="S145" s="22">
        <v>135.7558</v>
      </c>
      <c r="T145" s="22">
        <v>0</v>
      </c>
      <c r="U145" s="22">
        <v>0</v>
      </c>
      <c r="V145" s="23">
        <v>251.1207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>SUM(C145:BJ145)</f>
        <v>17538.942288586222</v>
      </c>
    </row>
    <row r="146" spans="1:63" s="25" customFormat="1" ht="14.25">
      <c r="A146" s="20"/>
      <c r="B146" s="7" t="s">
        <v>204</v>
      </c>
      <c r="C146" s="21">
        <v>0</v>
      </c>
      <c r="D146" s="22">
        <v>0.7628309522580646</v>
      </c>
      <c r="E146" s="22">
        <v>0</v>
      </c>
      <c r="F146" s="22">
        <v>0</v>
      </c>
      <c r="G146" s="23">
        <v>0</v>
      </c>
      <c r="H146" s="21">
        <v>6.4738</v>
      </c>
      <c r="I146" s="22">
        <v>58.89866065971615</v>
      </c>
      <c r="J146" s="22">
        <v>0</v>
      </c>
      <c r="K146" s="22">
        <v>0</v>
      </c>
      <c r="L146" s="23">
        <v>13.5784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2.7177999999999995</v>
      </c>
      <c r="S146" s="22">
        <v>0.46900000000000003</v>
      </c>
      <c r="T146" s="22">
        <v>0</v>
      </c>
      <c r="U146" s="22">
        <v>0</v>
      </c>
      <c r="V146" s="23">
        <v>3.2361999999999997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>SUM(C146:BJ146)</f>
        <v>86.1366916119742</v>
      </c>
    </row>
    <row r="147" spans="1:63" s="25" customFormat="1" ht="14.25">
      <c r="A147" s="20"/>
      <c r="B147" s="7" t="s">
        <v>205</v>
      </c>
      <c r="C147" s="21">
        <v>0</v>
      </c>
      <c r="D147" s="22">
        <v>1.2539109588990327</v>
      </c>
      <c r="E147" s="22">
        <v>0</v>
      </c>
      <c r="F147" s="22">
        <v>0</v>
      </c>
      <c r="G147" s="23">
        <v>0</v>
      </c>
      <c r="H147" s="21">
        <v>7.5945</v>
      </c>
      <c r="I147" s="22">
        <v>14.33170526255195</v>
      </c>
      <c r="J147" s="22">
        <v>0</v>
      </c>
      <c r="K147" s="22">
        <v>0</v>
      </c>
      <c r="L147" s="23">
        <v>19.000300000000003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3.2718000000000003</v>
      </c>
      <c r="S147" s="22">
        <v>0.0446</v>
      </c>
      <c r="T147" s="22">
        <v>0</v>
      </c>
      <c r="U147" s="22">
        <v>0</v>
      </c>
      <c r="V147" s="23">
        <v>2.1357000000000004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>SUM(C147:BJ147)</f>
        <v>47.632516221450985</v>
      </c>
    </row>
    <row r="148" spans="1:63" s="25" customFormat="1" ht="14.25">
      <c r="A148" s="20"/>
      <c r="B148" s="7" t="s">
        <v>206</v>
      </c>
      <c r="C148" s="21">
        <v>0</v>
      </c>
      <c r="D148" s="22">
        <v>13.934271112231924</v>
      </c>
      <c r="E148" s="22">
        <v>0</v>
      </c>
      <c r="F148" s="22">
        <v>0</v>
      </c>
      <c r="G148" s="23">
        <v>0</v>
      </c>
      <c r="H148" s="21">
        <v>152.1476</v>
      </c>
      <c r="I148" s="22">
        <v>1261.0194207425807</v>
      </c>
      <c r="J148" s="22">
        <v>0</v>
      </c>
      <c r="K148" s="22">
        <v>0</v>
      </c>
      <c r="L148" s="23">
        <v>771.4240999999998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89.878</v>
      </c>
      <c r="S148" s="22">
        <v>17.6261</v>
      </c>
      <c r="T148" s="22">
        <v>0</v>
      </c>
      <c r="U148" s="22">
        <v>0</v>
      </c>
      <c r="V148" s="23">
        <v>101.2917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2"/>
        <v>2407.3211918548127</v>
      </c>
    </row>
    <row r="149" spans="1:63" s="25" customFormat="1" ht="14.25">
      <c r="A149" s="20"/>
      <c r="B149" s="7" t="s">
        <v>207</v>
      </c>
      <c r="C149" s="21">
        <v>0</v>
      </c>
      <c r="D149" s="22">
        <v>0.6241800487720547</v>
      </c>
      <c r="E149" s="22">
        <v>0</v>
      </c>
      <c r="F149" s="22">
        <v>0</v>
      </c>
      <c r="G149" s="23">
        <v>0</v>
      </c>
      <c r="H149" s="21">
        <v>200.1666</v>
      </c>
      <c r="I149" s="22">
        <v>963.7570730480018</v>
      </c>
      <c r="J149" s="22">
        <v>0.0149</v>
      </c>
      <c r="K149" s="22">
        <v>0</v>
      </c>
      <c r="L149" s="23">
        <v>2309.5552000000002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110.20620000000001</v>
      </c>
      <c r="S149" s="22">
        <v>59.62189999999999</v>
      </c>
      <c r="T149" s="22">
        <v>0</v>
      </c>
      <c r="U149" s="22">
        <v>0</v>
      </c>
      <c r="V149" s="23">
        <v>491.6986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0</v>
      </c>
      <c r="AW149" s="22">
        <v>0</v>
      </c>
      <c r="AX149" s="22">
        <v>0</v>
      </c>
      <c r="AY149" s="22">
        <v>0</v>
      </c>
      <c r="AZ149" s="23">
        <v>0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0</v>
      </c>
      <c r="BG149" s="22">
        <v>0</v>
      </c>
      <c r="BH149" s="22">
        <v>0</v>
      </c>
      <c r="BI149" s="22">
        <v>0</v>
      </c>
      <c r="BJ149" s="23">
        <v>0</v>
      </c>
      <c r="BK149" s="24">
        <f t="shared" si="22"/>
        <v>4135.644653096774</v>
      </c>
    </row>
    <row r="150" spans="1:63" s="25" customFormat="1" ht="14.25">
      <c r="A150" s="20"/>
      <c r="B150" s="7" t="s">
        <v>208</v>
      </c>
      <c r="C150" s="21">
        <v>0</v>
      </c>
      <c r="D150" s="22">
        <v>18.41248564036831</v>
      </c>
      <c r="E150" s="22">
        <v>0</v>
      </c>
      <c r="F150" s="22">
        <v>0</v>
      </c>
      <c r="G150" s="23">
        <v>0</v>
      </c>
      <c r="H150" s="21">
        <v>558.4654</v>
      </c>
      <c r="I150" s="22">
        <v>2145.1389193458167</v>
      </c>
      <c r="J150" s="22">
        <v>2.3144</v>
      </c>
      <c r="K150" s="22">
        <v>0</v>
      </c>
      <c r="L150" s="23">
        <v>3127.836099999999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408.55679999999995</v>
      </c>
      <c r="S150" s="22">
        <v>179.7678</v>
      </c>
      <c r="T150" s="22">
        <v>0</v>
      </c>
      <c r="U150" s="22">
        <v>0</v>
      </c>
      <c r="V150" s="23">
        <v>613.0064000000001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</v>
      </c>
      <c r="AW150" s="22">
        <v>0</v>
      </c>
      <c r="AX150" s="22">
        <v>0</v>
      </c>
      <c r="AY150" s="22">
        <v>0</v>
      </c>
      <c r="AZ150" s="23">
        <v>0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</v>
      </c>
      <c r="BG150" s="22">
        <v>0</v>
      </c>
      <c r="BH150" s="22">
        <v>0</v>
      </c>
      <c r="BI150" s="22">
        <v>0</v>
      </c>
      <c r="BJ150" s="23">
        <v>0</v>
      </c>
      <c r="BK150" s="24">
        <f t="shared" si="22"/>
        <v>7053.498304986184</v>
      </c>
    </row>
    <row r="151" spans="1:63" s="25" customFormat="1" ht="14.25">
      <c r="A151" s="20"/>
      <c r="B151" s="7" t="s">
        <v>209</v>
      </c>
      <c r="C151" s="21">
        <v>0</v>
      </c>
      <c r="D151" s="22">
        <v>0.4481375088503244</v>
      </c>
      <c r="E151" s="22">
        <v>0</v>
      </c>
      <c r="F151" s="22">
        <v>0</v>
      </c>
      <c r="G151" s="23">
        <v>0</v>
      </c>
      <c r="H151" s="21">
        <v>35.5144</v>
      </c>
      <c r="I151" s="22">
        <v>195.2176792980883</v>
      </c>
      <c r="J151" s="22">
        <v>0.0011</v>
      </c>
      <c r="K151" s="22">
        <v>0</v>
      </c>
      <c r="L151" s="23">
        <v>186.67379999999997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22.621299999999994</v>
      </c>
      <c r="S151" s="22">
        <v>1.9144999999999999</v>
      </c>
      <c r="T151" s="22">
        <v>0</v>
      </c>
      <c r="U151" s="22">
        <v>0</v>
      </c>
      <c r="V151" s="23">
        <v>24.943099999999994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 t="shared" si="22"/>
        <v>467.3340168069386</v>
      </c>
    </row>
    <row r="152" spans="1:63" s="25" customFormat="1" ht="14.25">
      <c r="A152" s="20"/>
      <c r="B152" s="7" t="s">
        <v>181</v>
      </c>
      <c r="C152" s="21">
        <v>0</v>
      </c>
      <c r="D152" s="22">
        <v>18.927176783368317</v>
      </c>
      <c r="E152" s="22">
        <v>0</v>
      </c>
      <c r="F152" s="22">
        <v>0</v>
      </c>
      <c r="G152" s="23">
        <v>0</v>
      </c>
      <c r="H152" s="21">
        <v>26.3217</v>
      </c>
      <c r="I152" s="22">
        <v>110.5879108251689</v>
      </c>
      <c r="J152" s="22">
        <v>0</v>
      </c>
      <c r="K152" s="22">
        <v>0</v>
      </c>
      <c r="L152" s="23">
        <v>269.88439999999997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12.509800000000002</v>
      </c>
      <c r="S152" s="22">
        <v>0.138</v>
      </c>
      <c r="T152" s="22">
        <v>0</v>
      </c>
      <c r="U152" s="22">
        <v>0</v>
      </c>
      <c r="V152" s="23">
        <v>13.2502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 t="shared" si="22"/>
        <v>451.6191876085372</v>
      </c>
    </row>
    <row r="153" spans="1:63" s="25" customFormat="1" ht="14.25">
      <c r="A153" s="20"/>
      <c r="B153" s="7" t="s">
        <v>210</v>
      </c>
      <c r="C153" s="21">
        <v>0</v>
      </c>
      <c r="D153" s="22">
        <v>0.4808742170949222</v>
      </c>
      <c r="E153" s="22">
        <v>0</v>
      </c>
      <c r="F153" s="22">
        <v>0</v>
      </c>
      <c r="G153" s="23">
        <v>0</v>
      </c>
      <c r="H153" s="21">
        <v>2.3055</v>
      </c>
      <c r="I153" s="22">
        <v>0.0895683085491099</v>
      </c>
      <c r="J153" s="22">
        <v>0</v>
      </c>
      <c r="K153" s="22">
        <v>0</v>
      </c>
      <c r="L153" s="23">
        <v>7.012700000000001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1.4286633829017803</v>
      </c>
      <c r="S153" s="22">
        <v>0.0057</v>
      </c>
      <c r="T153" s="22">
        <v>0</v>
      </c>
      <c r="U153" s="22">
        <v>0</v>
      </c>
      <c r="V153" s="23">
        <v>1.7024000000000001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 t="shared" si="22"/>
        <v>13.025405908545812</v>
      </c>
    </row>
    <row r="154" spans="1:63" s="25" customFormat="1" ht="14.25">
      <c r="A154" s="20"/>
      <c r="B154" s="7" t="s">
        <v>196</v>
      </c>
      <c r="C154" s="21">
        <v>0</v>
      </c>
      <c r="D154" s="22">
        <v>2.1537767594103214</v>
      </c>
      <c r="E154" s="22">
        <v>0</v>
      </c>
      <c r="F154" s="22">
        <v>0</v>
      </c>
      <c r="G154" s="23">
        <v>0</v>
      </c>
      <c r="H154" s="21">
        <v>0.4477</v>
      </c>
      <c r="I154" s="22">
        <v>16.13342755434064</v>
      </c>
      <c r="J154" s="22">
        <v>0</v>
      </c>
      <c r="K154" s="22">
        <v>0</v>
      </c>
      <c r="L154" s="23">
        <v>0.2168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0.20970000000000003</v>
      </c>
      <c r="S154" s="22">
        <v>0.001</v>
      </c>
      <c r="T154" s="22">
        <v>0</v>
      </c>
      <c r="U154" s="22">
        <v>0</v>
      </c>
      <c r="V154" s="23">
        <v>0.0228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19.185204313750962</v>
      </c>
    </row>
    <row r="155" spans="1:63" s="25" customFormat="1" ht="14.25">
      <c r="A155" s="20"/>
      <c r="B155" s="7" t="s">
        <v>184</v>
      </c>
      <c r="C155" s="21">
        <v>0</v>
      </c>
      <c r="D155" s="22">
        <v>14.989577892963235</v>
      </c>
      <c r="E155" s="22">
        <v>0</v>
      </c>
      <c r="F155" s="22">
        <v>0</v>
      </c>
      <c r="G155" s="23">
        <v>0</v>
      </c>
      <c r="H155" s="21">
        <v>52.3958</v>
      </c>
      <c r="I155" s="22">
        <v>912.6520976191191</v>
      </c>
      <c r="J155" s="22">
        <v>0.26</v>
      </c>
      <c r="K155" s="22">
        <v>0</v>
      </c>
      <c r="L155" s="23">
        <v>85.26440000000001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44.431100000000015</v>
      </c>
      <c r="S155" s="22">
        <v>0.7769</v>
      </c>
      <c r="T155" s="22">
        <v>0</v>
      </c>
      <c r="U155" s="22">
        <v>0</v>
      </c>
      <c r="V155" s="23">
        <v>25.104699999999998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1135.8745755120824</v>
      </c>
    </row>
    <row r="156" spans="1:63" s="25" customFormat="1" ht="14.25">
      <c r="A156" s="20"/>
      <c r="B156" s="7" t="s">
        <v>188</v>
      </c>
      <c r="C156" s="21">
        <v>0</v>
      </c>
      <c r="D156" s="22">
        <v>0.5287444966945162</v>
      </c>
      <c r="E156" s="22">
        <v>0</v>
      </c>
      <c r="F156" s="22">
        <v>0</v>
      </c>
      <c r="G156" s="23">
        <v>0</v>
      </c>
      <c r="H156" s="21">
        <v>1.002</v>
      </c>
      <c r="I156" s="22">
        <v>1601.8436751305596</v>
      </c>
      <c r="J156" s="22">
        <v>0.53</v>
      </c>
      <c r="K156" s="22">
        <v>0</v>
      </c>
      <c r="L156" s="23">
        <v>158.1104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0.28380000000000005</v>
      </c>
      <c r="S156" s="22">
        <v>0.055</v>
      </c>
      <c r="T156" s="22">
        <v>0</v>
      </c>
      <c r="U156" s="22">
        <v>0</v>
      </c>
      <c r="V156" s="23">
        <v>4.2846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1766.638219627254</v>
      </c>
    </row>
    <row r="157" spans="1:63" s="25" customFormat="1" ht="14.25">
      <c r="A157" s="20"/>
      <c r="B157" s="7" t="s">
        <v>197</v>
      </c>
      <c r="C157" s="21">
        <v>0</v>
      </c>
      <c r="D157" s="22">
        <v>145.28806421858533</v>
      </c>
      <c r="E157" s="22">
        <v>0</v>
      </c>
      <c r="F157" s="22">
        <v>0</v>
      </c>
      <c r="G157" s="23">
        <v>0</v>
      </c>
      <c r="H157" s="21">
        <v>0.33949999999999997</v>
      </c>
      <c r="I157" s="22">
        <v>4616.750598920393</v>
      </c>
      <c r="J157" s="22">
        <v>27.0173</v>
      </c>
      <c r="K157" s="22">
        <v>0</v>
      </c>
      <c r="L157" s="23">
        <v>239.90399999999997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0.26639999999999997</v>
      </c>
      <c r="S157" s="22">
        <v>56.1935</v>
      </c>
      <c r="T157" s="22">
        <v>0</v>
      </c>
      <c r="U157" s="22">
        <v>0</v>
      </c>
      <c r="V157" s="23">
        <v>17.418200000000002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5103.177563138979</v>
      </c>
    </row>
    <row r="158" spans="1:63" s="25" customFormat="1" ht="14.25">
      <c r="A158" s="20"/>
      <c r="B158" s="7" t="s">
        <v>193</v>
      </c>
      <c r="C158" s="21">
        <v>0</v>
      </c>
      <c r="D158" s="22">
        <v>0.5221224915270967</v>
      </c>
      <c r="E158" s="22">
        <v>0</v>
      </c>
      <c r="F158" s="22">
        <v>0</v>
      </c>
      <c r="G158" s="23">
        <v>0</v>
      </c>
      <c r="H158" s="21">
        <v>1.4974</v>
      </c>
      <c r="I158" s="22">
        <v>2.126115529805161</v>
      </c>
      <c r="J158" s="22">
        <v>0</v>
      </c>
      <c r="K158" s="22">
        <v>0</v>
      </c>
      <c r="L158" s="23">
        <v>1.2745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0.9423999999999998</v>
      </c>
      <c r="S158" s="22">
        <v>0</v>
      </c>
      <c r="T158" s="22">
        <v>0</v>
      </c>
      <c r="U158" s="22">
        <v>0</v>
      </c>
      <c r="V158" s="23">
        <v>0.8432000000000001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7.205738021332258</v>
      </c>
    </row>
    <row r="159" spans="1:63" s="25" customFormat="1" ht="14.25">
      <c r="A159" s="20"/>
      <c r="B159" s="7" t="s">
        <v>211</v>
      </c>
      <c r="C159" s="21">
        <v>0</v>
      </c>
      <c r="D159" s="22">
        <v>3.3285182688525516</v>
      </c>
      <c r="E159" s="22">
        <v>0</v>
      </c>
      <c r="F159" s="22">
        <v>0</v>
      </c>
      <c r="G159" s="23">
        <v>0</v>
      </c>
      <c r="H159" s="21">
        <v>14.315700000000001</v>
      </c>
      <c r="I159" s="22">
        <v>17.75324656796809</v>
      </c>
      <c r="J159" s="22">
        <v>0</v>
      </c>
      <c r="K159" s="22">
        <v>0</v>
      </c>
      <c r="L159" s="23">
        <v>18.499699999999997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9.1538</v>
      </c>
      <c r="S159" s="22">
        <v>0.0668</v>
      </c>
      <c r="T159" s="22">
        <v>0</v>
      </c>
      <c r="U159" s="22">
        <v>0</v>
      </c>
      <c r="V159" s="23">
        <v>14.547199999999998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77.66496483682064</v>
      </c>
    </row>
    <row r="160" spans="1:63" s="25" customFormat="1" ht="14.25">
      <c r="A160" s="20"/>
      <c r="B160" s="7" t="s">
        <v>216</v>
      </c>
      <c r="C160" s="21">
        <v>0</v>
      </c>
      <c r="D160" s="22">
        <v>0.4564219294715104</v>
      </c>
      <c r="E160" s="22">
        <v>0</v>
      </c>
      <c r="F160" s="22">
        <v>0</v>
      </c>
      <c r="G160" s="23">
        <v>0</v>
      </c>
      <c r="H160" s="21">
        <v>6.091700000000001</v>
      </c>
      <c r="I160" s="22">
        <v>13.59410695123849</v>
      </c>
      <c r="J160" s="22">
        <v>0</v>
      </c>
      <c r="K160" s="22">
        <v>0</v>
      </c>
      <c r="L160" s="23">
        <v>9.601900000000002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3.8480999999999996</v>
      </c>
      <c r="S160" s="22">
        <v>0.18769999999999998</v>
      </c>
      <c r="T160" s="22">
        <v>0</v>
      </c>
      <c r="U160" s="22">
        <v>0</v>
      </c>
      <c r="V160" s="23">
        <v>1.4357000000000002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 t="shared" si="22"/>
        <v>35.21562888071</v>
      </c>
    </row>
    <row r="161" spans="1:63" s="25" customFormat="1" ht="14.25">
      <c r="A161" s="20"/>
      <c r="B161" s="7" t="s">
        <v>218</v>
      </c>
      <c r="C161" s="21">
        <v>0</v>
      </c>
      <c r="D161" s="22">
        <v>0.5016304946505957</v>
      </c>
      <c r="E161" s="22">
        <v>0</v>
      </c>
      <c r="F161" s="22">
        <v>0</v>
      </c>
      <c r="G161" s="23">
        <v>0</v>
      </c>
      <c r="H161" s="21">
        <v>10.3357</v>
      </c>
      <c r="I161" s="22">
        <v>183.21401982903322</v>
      </c>
      <c r="J161" s="22">
        <v>0</v>
      </c>
      <c r="K161" s="22">
        <v>0</v>
      </c>
      <c r="L161" s="23">
        <v>57.89110000000001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5.481400000000001</v>
      </c>
      <c r="S161" s="22">
        <v>0.477</v>
      </c>
      <c r="T161" s="22">
        <v>0</v>
      </c>
      <c r="U161" s="22">
        <v>0</v>
      </c>
      <c r="V161" s="23">
        <v>8.773900000000001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266.67475032368384</v>
      </c>
    </row>
    <row r="162" spans="1:63" s="30" customFormat="1" ht="14.25">
      <c r="A162" s="20"/>
      <c r="B162" s="8" t="s">
        <v>12</v>
      </c>
      <c r="C162" s="26">
        <f aca="true" t="shared" si="23" ref="C162:AH162">SUM(C138:C161)</f>
        <v>0</v>
      </c>
      <c r="D162" s="27">
        <f t="shared" si="23"/>
        <v>321.48490647313156</v>
      </c>
      <c r="E162" s="27">
        <f t="shared" si="23"/>
        <v>0</v>
      </c>
      <c r="F162" s="27">
        <f t="shared" si="23"/>
        <v>0</v>
      </c>
      <c r="G162" s="28">
        <f t="shared" si="23"/>
        <v>0</v>
      </c>
      <c r="H162" s="26">
        <f t="shared" si="23"/>
        <v>1608.1481</v>
      </c>
      <c r="I162" s="27">
        <f t="shared" si="23"/>
        <v>36554.34663502135</v>
      </c>
      <c r="J162" s="27">
        <f t="shared" si="23"/>
        <v>244.948</v>
      </c>
      <c r="K162" s="27">
        <f t="shared" si="23"/>
        <v>0</v>
      </c>
      <c r="L162" s="28">
        <f t="shared" si="23"/>
        <v>9029.02627696057</v>
      </c>
      <c r="M162" s="26">
        <f t="shared" si="23"/>
        <v>0</v>
      </c>
      <c r="N162" s="27">
        <f t="shared" si="23"/>
        <v>0</v>
      </c>
      <c r="O162" s="27">
        <f t="shared" si="23"/>
        <v>0</v>
      </c>
      <c r="P162" s="27">
        <f t="shared" si="23"/>
        <v>0</v>
      </c>
      <c r="Q162" s="28">
        <f t="shared" si="23"/>
        <v>0</v>
      </c>
      <c r="R162" s="26">
        <f t="shared" si="23"/>
        <v>986.7992633829019</v>
      </c>
      <c r="S162" s="27">
        <f t="shared" si="23"/>
        <v>508.3440999999999</v>
      </c>
      <c r="T162" s="27">
        <f t="shared" si="23"/>
        <v>0</v>
      </c>
      <c r="U162" s="27">
        <f t="shared" si="23"/>
        <v>0</v>
      </c>
      <c r="V162" s="28">
        <f t="shared" si="23"/>
        <v>1740.3574</v>
      </c>
      <c r="W162" s="26">
        <f t="shared" si="23"/>
        <v>0</v>
      </c>
      <c r="X162" s="27">
        <f t="shared" si="23"/>
        <v>0</v>
      </c>
      <c r="Y162" s="27">
        <f t="shared" si="23"/>
        <v>0</v>
      </c>
      <c r="Z162" s="27">
        <f t="shared" si="23"/>
        <v>0</v>
      </c>
      <c r="AA162" s="28">
        <f t="shared" si="23"/>
        <v>0</v>
      </c>
      <c r="AB162" s="26">
        <f t="shared" si="23"/>
        <v>0</v>
      </c>
      <c r="AC162" s="27">
        <f t="shared" si="23"/>
        <v>0</v>
      </c>
      <c r="AD162" s="27">
        <f t="shared" si="23"/>
        <v>0</v>
      </c>
      <c r="AE162" s="27">
        <f t="shared" si="23"/>
        <v>0</v>
      </c>
      <c r="AF162" s="28">
        <f t="shared" si="23"/>
        <v>0</v>
      </c>
      <c r="AG162" s="26">
        <f t="shared" si="23"/>
        <v>0</v>
      </c>
      <c r="AH162" s="27">
        <f t="shared" si="23"/>
        <v>0</v>
      </c>
      <c r="AI162" s="27">
        <f aca="true" t="shared" si="24" ref="AI162:BK162">SUM(AI138:AI161)</f>
        <v>0</v>
      </c>
      <c r="AJ162" s="27">
        <f t="shared" si="24"/>
        <v>0</v>
      </c>
      <c r="AK162" s="28">
        <f t="shared" si="24"/>
        <v>0</v>
      </c>
      <c r="AL162" s="26">
        <f t="shared" si="24"/>
        <v>0</v>
      </c>
      <c r="AM162" s="27">
        <f t="shared" si="24"/>
        <v>0</v>
      </c>
      <c r="AN162" s="27">
        <f t="shared" si="24"/>
        <v>0</v>
      </c>
      <c r="AO162" s="27">
        <f t="shared" si="24"/>
        <v>0</v>
      </c>
      <c r="AP162" s="28">
        <f t="shared" si="24"/>
        <v>0</v>
      </c>
      <c r="AQ162" s="26">
        <f t="shared" si="24"/>
        <v>0</v>
      </c>
      <c r="AR162" s="27">
        <f t="shared" si="24"/>
        <v>0</v>
      </c>
      <c r="AS162" s="27">
        <f t="shared" si="24"/>
        <v>0</v>
      </c>
      <c r="AT162" s="27">
        <f t="shared" si="24"/>
        <v>0</v>
      </c>
      <c r="AU162" s="28">
        <f t="shared" si="24"/>
        <v>0</v>
      </c>
      <c r="AV162" s="26">
        <f t="shared" si="24"/>
        <v>0</v>
      </c>
      <c r="AW162" s="27">
        <f t="shared" si="24"/>
        <v>0</v>
      </c>
      <c r="AX162" s="27">
        <f t="shared" si="24"/>
        <v>0</v>
      </c>
      <c r="AY162" s="27">
        <f t="shared" si="24"/>
        <v>0</v>
      </c>
      <c r="AZ162" s="28">
        <f t="shared" si="24"/>
        <v>0</v>
      </c>
      <c r="BA162" s="26">
        <f t="shared" si="24"/>
        <v>0</v>
      </c>
      <c r="BB162" s="27">
        <f t="shared" si="24"/>
        <v>0</v>
      </c>
      <c r="BC162" s="27">
        <f t="shared" si="24"/>
        <v>0</v>
      </c>
      <c r="BD162" s="27">
        <f t="shared" si="24"/>
        <v>0</v>
      </c>
      <c r="BE162" s="28">
        <f t="shared" si="24"/>
        <v>0</v>
      </c>
      <c r="BF162" s="26">
        <f t="shared" si="24"/>
        <v>0</v>
      </c>
      <c r="BG162" s="27">
        <f t="shared" si="24"/>
        <v>0</v>
      </c>
      <c r="BH162" s="27">
        <f t="shared" si="24"/>
        <v>0</v>
      </c>
      <c r="BI162" s="27">
        <f t="shared" si="24"/>
        <v>0</v>
      </c>
      <c r="BJ162" s="28">
        <f t="shared" si="24"/>
        <v>0</v>
      </c>
      <c r="BK162" s="28">
        <f t="shared" si="24"/>
        <v>50993.45468183793</v>
      </c>
    </row>
    <row r="163" spans="1:64" s="30" customFormat="1" ht="14.25">
      <c r="A163" s="20"/>
      <c r="B163" s="9" t="s">
        <v>23</v>
      </c>
      <c r="C163" s="26">
        <f aca="true" t="shared" si="25" ref="C163:AH163">C162+C136</f>
        <v>0</v>
      </c>
      <c r="D163" s="27">
        <f t="shared" si="25"/>
        <v>322.47108356884337</v>
      </c>
      <c r="E163" s="27">
        <f t="shared" si="25"/>
        <v>0</v>
      </c>
      <c r="F163" s="27">
        <f t="shared" si="25"/>
        <v>0</v>
      </c>
      <c r="G163" s="28">
        <f t="shared" si="25"/>
        <v>0</v>
      </c>
      <c r="H163" s="26">
        <f t="shared" si="25"/>
        <v>2185.8693000000003</v>
      </c>
      <c r="I163" s="27">
        <f t="shared" si="25"/>
        <v>39175.509372078785</v>
      </c>
      <c r="J163" s="27">
        <f t="shared" si="25"/>
        <v>244.94910000000002</v>
      </c>
      <c r="K163" s="27">
        <f t="shared" si="25"/>
        <v>0</v>
      </c>
      <c r="L163" s="28">
        <f t="shared" si="25"/>
        <v>11825.049076960571</v>
      </c>
      <c r="M163" s="26">
        <f t="shared" si="25"/>
        <v>0</v>
      </c>
      <c r="N163" s="27">
        <f t="shared" si="25"/>
        <v>0</v>
      </c>
      <c r="O163" s="27">
        <f t="shared" si="25"/>
        <v>0</v>
      </c>
      <c r="P163" s="27">
        <f t="shared" si="25"/>
        <v>0</v>
      </c>
      <c r="Q163" s="28">
        <f t="shared" si="25"/>
        <v>0</v>
      </c>
      <c r="R163" s="26">
        <f t="shared" si="25"/>
        <v>1283.259163382902</v>
      </c>
      <c r="S163" s="27">
        <f t="shared" si="25"/>
        <v>596.3581999999999</v>
      </c>
      <c r="T163" s="27">
        <f t="shared" si="25"/>
        <v>0.0058</v>
      </c>
      <c r="U163" s="27">
        <f t="shared" si="25"/>
        <v>0</v>
      </c>
      <c r="V163" s="28">
        <f t="shared" si="25"/>
        <v>2227.3625</v>
      </c>
      <c r="W163" s="26">
        <f t="shared" si="25"/>
        <v>0</v>
      </c>
      <c r="X163" s="27">
        <f t="shared" si="25"/>
        <v>0</v>
      </c>
      <c r="Y163" s="27">
        <f t="shared" si="25"/>
        <v>0</v>
      </c>
      <c r="Z163" s="27">
        <f t="shared" si="25"/>
        <v>0</v>
      </c>
      <c r="AA163" s="28">
        <f t="shared" si="25"/>
        <v>0</v>
      </c>
      <c r="AB163" s="26">
        <f t="shared" si="25"/>
        <v>0</v>
      </c>
      <c r="AC163" s="27">
        <f t="shared" si="25"/>
        <v>0</v>
      </c>
      <c r="AD163" s="27">
        <f t="shared" si="25"/>
        <v>0</v>
      </c>
      <c r="AE163" s="27">
        <f t="shared" si="25"/>
        <v>0</v>
      </c>
      <c r="AF163" s="28">
        <f t="shared" si="25"/>
        <v>0</v>
      </c>
      <c r="AG163" s="26">
        <f t="shared" si="25"/>
        <v>0</v>
      </c>
      <c r="AH163" s="27">
        <f t="shared" si="25"/>
        <v>0</v>
      </c>
      <c r="AI163" s="27">
        <f aca="true" t="shared" si="26" ref="AI163:BK163">AI162+AI136</f>
        <v>0</v>
      </c>
      <c r="AJ163" s="27">
        <f t="shared" si="26"/>
        <v>0</v>
      </c>
      <c r="AK163" s="28">
        <f t="shared" si="26"/>
        <v>0</v>
      </c>
      <c r="AL163" s="26">
        <f t="shared" si="26"/>
        <v>0</v>
      </c>
      <c r="AM163" s="27">
        <f t="shared" si="26"/>
        <v>0</v>
      </c>
      <c r="AN163" s="27">
        <f t="shared" si="26"/>
        <v>0</v>
      </c>
      <c r="AO163" s="27">
        <f t="shared" si="26"/>
        <v>0</v>
      </c>
      <c r="AP163" s="28">
        <f t="shared" si="26"/>
        <v>0</v>
      </c>
      <c r="AQ163" s="26">
        <f t="shared" si="26"/>
        <v>0</v>
      </c>
      <c r="AR163" s="27">
        <f t="shared" si="26"/>
        <v>0</v>
      </c>
      <c r="AS163" s="27">
        <f t="shared" si="26"/>
        <v>0</v>
      </c>
      <c r="AT163" s="27">
        <f t="shared" si="26"/>
        <v>0</v>
      </c>
      <c r="AU163" s="28">
        <f t="shared" si="26"/>
        <v>0</v>
      </c>
      <c r="AV163" s="26">
        <f t="shared" si="26"/>
        <v>0</v>
      </c>
      <c r="AW163" s="27">
        <f t="shared" si="26"/>
        <v>0</v>
      </c>
      <c r="AX163" s="27">
        <f t="shared" si="26"/>
        <v>0</v>
      </c>
      <c r="AY163" s="27">
        <f t="shared" si="26"/>
        <v>0</v>
      </c>
      <c r="AZ163" s="28">
        <f t="shared" si="26"/>
        <v>0</v>
      </c>
      <c r="BA163" s="26">
        <f t="shared" si="26"/>
        <v>0</v>
      </c>
      <c r="BB163" s="27">
        <f t="shared" si="26"/>
        <v>0</v>
      </c>
      <c r="BC163" s="27">
        <f t="shared" si="26"/>
        <v>0</v>
      </c>
      <c r="BD163" s="27">
        <f t="shared" si="26"/>
        <v>0</v>
      </c>
      <c r="BE163" s="28">
        <f t="shared" si="26"/>
        <v>0</v>
      </c>
      <c r="BF163" s="26">
        <f t="shared" si="26"/>
        <v>0</v>
      </c>
      <c r="BG163" s="27">
        <f t="shared" si="26"/>
        <v>0</v>
      </c>
      <c r="BH163" s="27">
        <f t="shared" si="26"/>
        <v>0</v>
      </c>
      <c r="BI163" s="27">
        <f t="shared" si="26"/>
        <v>0</v>
      </c>
      <c r="BJ163" s="28">
        <f t="shared" si="26"/>
        <v>0</v>
      </c>
      <c r="BK163" s="28">
        <f t="shared" si="26"/>
        <v>57860.83359599108</v>
      </c>
      <c r="BL163" s="44"/>
    </row>
    <row r="164" spans="1:63" s="25" customFormat="1" ht="14.25">
      <c r="A164" s="20"/>
      <c r="B164" s="9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25" customFormat="1" ht="14.25">
      <c r="A165" s="20" t="s">
        <v>42</v>
      </c>
      <c r="B165" s="10" t="s">
        <v>43</v>
      </c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4"/>
    </row>
    <row r="166" spans="1:63" s="25" customFormat="1" ht="14.25">
      <c r="A166" s="20" t="s">
        <v>7</v>
      </c>
      <c r="B166" s="14" t="s">
        <v>44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4"/>
    </row>
    <row r="167" spans="1:63" s="41" customFormat="1" ht="14.25">
      <c r="A167" s="37"/>
      <c r="B167" s="13" t="s">
        <v>33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0</v>
      </c>
      <c r="I167" s="39">
        <v>0</v>
      </c>
      <c r="J167" s="39">
        <v>0</v>
      </c>
      <c r="K167" s="39">
        <v>0</v>
      </c>
      <c r="L167" s="40">
        <v>0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</v>
      </c>
      <c r="S167" s="39">
        <v>0</v>
      </c>
      <c r="T167" s="39">
        <v>0</v>
      </c>
      <c r="U167" s="39">
        <v>0</v>
      </c>
      <c r="V167" s="40">
        <v>0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0</v>
      </c>
      <c r="AW167" s="39">
        <v>0</v>
      </c>
      <c r="AX167" s="39">
        <v>0</v>
      </c>
      <c r="AY167" s="39">
        <v>0</v>
      </c>
      <c r="AZ167" s="40">
        <v>0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0</v>
      </c>
      <c r="BG167" s="39">
        <v>0</v>
      </c>
      <c r="BH167" s="39">
        <v>0</v>
      </c>
      <c r="BI167" s="39">
        <v>0</v>
      </c>
      <c r="BJ167" s="40">
        <v>0</v>
      </c>
      <c r="BK167" s="38">
        <v>0</v>
      </c>
    </row>
    <row r="168" spans="1:63" s="30" customFormat="1" ht="14.25">
      <c r="A168" s="20"/>
      <c r="B168" s="9" t="s">
        <v>27</v>
      </c>
      <c r="C168" s="26">
        <v>0</v>
      </c>
      <c r="D168" s="27">
        <v>0</v>
      </c>
      <c r="E168" s="27">
        <v>0</v>
      </c>
      <c r="F168" s="27">
        <v>0</v>
      </c>
      <c r="G168" s="28">
        <v>0</v>
      </c>
      <c r="H168" s="26">
        <v>0</v>
      </c>
      <c r="I168" s="27">
        <v>0</v>
      </c>
      <c r="J168" s="27">
        <v>0</v>
      </c>
      <c r="K168" s="27">
        <v>0</v>
      </c>
      <c r="L168" s="28">
        <v>0</v>
      </c>
      <c r="M168" s="26">
        <v>0</v>
      </c>
      <c r="N168" s="27">
        <v>0</v>
      </c>
      <c r="O168" s="27">
        <v>0</v>
      </c>
      <c r="P168" s="27">
        <v>0</v>
      </c>
      <c r="Q168" s="28">
        <v>0</v>
      </c>
      <c r="R168" s="26">
        <v>0</v>
      </c>
      <c r="S168" s="27">
        <v>0</v>
      </c>
      <c r="T168" s="27">
        <v>0</v>
      </c>
      <c r="U168" s="27">
        <v>0</v>
      </c>
      <c r="V168" s="28">
        <v>0</v>
      </c>
      <c r="W168" s="26">
        <v>0</v>
      </c>
      <c r="X168" s="27">
        <v>0</v>
      </c>
      <c r="Y168" s="27">
        <v>0</v>
      </c>
      <c r="Z168" s="27">
        <v>0</v>
      </c>
      <c r="AA168" s="28">
        <v>0</v>
      </c>
      <c r="AB168" s="26">
        <v>0</v>
      </c>
      <c r="AC168" s="27">
        <v>0</v>
      </c>
      <c r="AD168" s="27">
        <v>0</v>
      </c>
      <c r="AE168" s="27">
        <v>0</v>
      </c>
      <c r="AF168" s="28">
        <v>0</v>
      </c>
      <c r="AG168" s="26">
        <v>0</v>
      </c>
      <c r="AH168" s="27">
        <v>0</v>
      </c>
      <c r="AI168" s="27">
        <v>0</v>
      </c>
      <c r="AJ168" s="27">
        <v>0</v>
      </c>
      <c r="AK168" s="28">
        <v>0</v>
      </c>
      <c r="AL168" s="26">
        <v>0</v>
      </c>
      <c r="AM168" s="27">
        <v>0</v>
      </c>
      <c r="AN168" s="27">
        <v>0</v>
      </c>
      <c r="AO168" s="27">
        <v>0</v>
      </c>
      <c r="AP168" s="28">
        <v>0</v>
      </c>
      <c r="AQ168" s="26">
        <v>0</v>
      </c>
      <c r="AR168" s="27">
        <v>0</v>
      </c>
      <c r="AS168" s="27">
        <v>0</v>
      </c>
      <c r="AT168" s="27">
        <v>0</v>
      </c>
      <c r="AU168" s="28">
        <v>0</v>
      </c>
      <c r="AV168" s="26">
        <v>0</v>
      </c>
      <c r="AW168" s="27">
        <v>0</v>
      </c>
      <c r="AX168" s="27">
        <v>0</v>
      </c>
      <c r="AY168" s="27">
        <v>0</v>
      </c>
      <c r="AZ168" s="28">
        <v>0</v>
      </c>
      <c r="BA168" s="26">
        <v>0</v>
      </c>
      <c r="BB168" s="27">
        <v>0</v>
      </c>
      <c r="BC168" s="27">
        <v>0</v>
      </c>
      <c r="BD168" s="27">
        <v>0</v>
      </c>
      <c r="BE168" s="28">
        <v>0</v>
      </c>
      <c r="BF168" s="26">
        <v>0</v>
      </c>
      <c r="BG168" s="27">
        <v>0</v>
      </c>
      <c r="BH168" s="27">
        <v>0</v>
      </c>
      <c r="BI168" s="27">
        <v>0</v>
      </c>
      <c r="BJ168" s="28">
        <v>0</v>
      </c>
      <c r="BK168" s="29">
        <v>0</v>
      </c>
    </row>
    <row r="169" spans="1:64" s="25" customFormat="1" ht="12" customHeight="1">
      <c r="A169" s="20"/>
      <c r="B169" s="11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  <c r="BL169" s="35"/>
    </row>
    <row r="170" spans="1:64" s="30" customFormat="1" ht="14.25">
      <c r="A170" s="20"/>
      <c r="B170" s="42" t="s">
        <v>45</v>
      </c>
      <c r="C170" s="43">
        <f aca="true" t="shared" si="27" ref="C170:AH170">C168+C163+C131+C125+C87</f>
        <v>0</v>
      </c>
      <c r="D170" s="43">
        <f t="shared" si="27"/>
        <v>2751.0376966314243</v>
      </c>
      <c r="E170" s="43">
        <f t="shared" si="27"/>
        <v>0</v>
      </c>
      <c r="F170" s="43">
        <f t="shared" si="27"/>
        <v>0</v>
      </c>
      <c r="G170" s="43">
        <f t="shared" si="27"/>
        <v>0</v>
      </c>
      <c r="H170" s="43">
        <f t="shared" si="27"/>
        <v>8129.917600929581</v>
      </c>
      <c r="I170" s="43">
        <f t="shared" si="27"/>
        <v>105410.08514934222</v>
      </c>
      <c r="J170" s="43">
        <f t="shared" si="27"/>
        <v>3884.076105211548</v>
      </c>
      <c r="K170" s="43">
        <f t="shared" si="27"/>
        <v>457.31954642987097</v>
      </c>
      <c r="L170" s="43">
        <f t="shared" si="27"/>
        <v>21890.951549530328</v>
      </c>
      <c r="M170" s="43">
        <f t="shared" si="27"/>
        <v>0</v>
      </c>
      <c r="N170" s="43">
        <f t="shared" si="27"/>
        <v>0</v>
      </c>
      <c r="O170" s="43">
        <f t="shared" si="27"/>
        <v>0</v>
      </c>
      <c r="P170" s="43">
        <f t="shared" si="27"/>
        <v>0</v>
      </c>
      <c r="Q170" s="43">
        <f t="shared" si="27"/>
        <v>0</v>
      </c>
      <c r="R170" s="43">
        <f t="shared" si="27"/>
        <v>4511.552743264352</v>
      </c>
      <c r="S170" s="43">
        <f t="shared" si="27"/>
        <v>3218.8239849931933</v>
      </c>
      <c r="T170" s="43">
        <f t="shared" si="27"/>
        <v>601.347812892871</v>
      </c>
      <c r="U170" s="43">
        <f t="shared" si="27"/>
        <v>0</v>
      </c>
      <c r="V170" s="43">
        <f t="shared" si="27"/>
        <v>3908.9554564506134</v>
      </c>
      <c r="W170" s="43">
        <f t="shared" si="27"/>
        <v>0</v>
      </c>
      <c r="X170" s="43">
        <f t="shared" si="27"/>
        <v>0</v>
      </c>
      <c r="Y170" s="43">
        <f t="shared" si="27"/>
        <v>0</v>
      </c>
      <c r="Z170" s="43">
        <f t="shared" si="27"/>
        <v>0</v>
      </c>
      <c r="AA170" s="43">
        <f t="shared" si="27"/>
        <v>0</v>
      </c>
      <c r="AB170" s="43">
        <f t="shared" si="27"/>
        <v>0</v>
      </c>
      <c r="AC170" s="43">
        <f t="shared" si="27"/>
        <v>0</v>
      </c>
      <c r="AD170" s="43">
        <f t="shared" si="27"/>
        <v>0</v>
      </c>
      <c r="AE170" s="43">
        <f t="shared" si="27"/>
        <v>0</v>
      </c>
      <c r="AF170" s="43">
        <f t="shared" si="27"/>
        <v>0</v>
      </c>
      <c r="AG170" s="43">
        <f t="shared" si="27"/>
        <v>0</v>
      </c>
      <c r="AH170" s="43">
        <f t="shared" si="27"/>
        <v>0</v>
      </c>
      <c r="AI170" s="43">
        <f aca="true" t="shared" si="28" ref="AI170:BJ170">AI168+AI163+AI131+AI125+AI87</f>
        <v>0</v>
      </c>
      <c r="AJ170" s="43">
        <f t="shared" si="28"/>
        <v>0</v>
      </c>
      <c r="AK170" s="43">
        <f t="shared" si="28"/>
        <v>0</v>
      </c>
      <c r="AL170" s="43">
        <f t="shared" si="28"/>
        <v>0</v>
      </c>
      <c r="AM170" s="43">
        <f t="shared" si="28"/>
        <v>0</v>
      </c>
      <c r="AN170" s="43">
        <f t="shared" si="28"/>
        <v>0</v>
      </c>
      <c r="AO170" s="43">
        <f t="shared" si="28"/>
        <v>0</v>
      </c>
      <c r="AP170" s="43">
        <f t="shared" si="28"/>
        <v>0</v>
      </c>
      <c r="AQ170" s="43">
        <f t="shared" si="28"/>
        <v>0</v>
      </c>
      <c r="AR170" s="43">
        <f t="shared" si="28"/>
        <v>0</v>
      </c>
      <c r="AS170" s="43">
        <f t="shared" si="28"/>
        <v>0</v>
      </c>
      <c r="AT170" s="43">
        <f t="shared" si="28"/>
        <v>0</v>
      </c>
      <c r="AU170" s="43">
        <f t="shared" si="28"/>
        <v>0</v>
      </c>
      <c r="AV170" s="43">
        <f t="shared" si="28"/>
        <v>38680.61424725509</v>
      </c>
      <c r="AW170" s="43">
        <f t="shared" si="28"/>
        <v>20311.134255844714</v>
      </c>
      <c r="AX170" s="43">
        <f t="shared" si="28"/>
        <v>76.52601686429033</v>
      </c>
      <c r="AY170" s="43">
        <f t="shared" si="28"/>
        <v>0</v>
      </c>
      <c r="AZ170" s="43">
        <f t="shared" si="28"/>
        <v>28474.01591037328</v>
      </c>
      <c r="BA170" s="43">
        <f t="shared" si="28"/>
        <v>0</v>
      </c>
      <c r="BB170" s="43">
        <f t="shared" si="28"/>
        <v>0</v>
      </c>
      <c r="BC170" s="43">
        <f t="shared" si="28"/>
        <v>0</v>
      </c>
      <c r="BD170" s="43">
        <f t="shared" si="28"/>
        <v>0</v>
      </c>
      <c r="BE170" s="43">
        <f t="shared" si="28"/>
        <v>0</v>
      </c>
      <c r="BF170" s="43">
        <f t="shared" si="28"/>
        <v>25115.736730232267</v>
      </c>
      <c r="BG170" s="43">
        <f t="shared" si="28"/>
        <v>2807.746862684225</v>
      </c>
      <c r="BH170" s="43">
        <f t="shared" si="28"/>
        <v>239.26867102135483</v>
      </c>
      <c r="BI170" s="43">
        <f t="shared" si="28"/>
        <v>0</v>
      </c>
      <c r="BJ170" s="43">
        <f t="shared" si="28"/>
        <v>7421.593336490645</v>
      </c>
      <c r="BK170" s="29">
        <f>BK168+BK163+BK131+BK125+BK87</f>
        <v>277890.7036764419</v>
      </c>
      <c r="BL170" s="44"/>
    </row>
    <row r="171" spans="1:64" s="25" customFormat="1" ht="14.25">
      <c r="A171" s="20"/>
      <c r="B171" s="9"/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  <c r="BL171" s="35"/>
    </row>
    <row r="172" spans="1:65" s="25" customFormat="1" ht="14.25">
      <c r="A172" s="20" t="s">
        <v>28</v>
      </c>
      <c r="B172" s="8" t="s">
        <v>29</v>
      </c>
      <c r="C172" s="21"/>
      <c r="D172" s="22"/>
      <c r="E172" s="22"/>
      <c r="F172" s="22"/>
      <c r="G172" s="23"/>
      <c r="H172" s="21"/>
      <c r="I172" s="22"/>
      <c r="J172" s="22"/>
      <c r="K172" s="22"/>
      <c r="L172" s="23"/>
      <c r="M172" s="21"/>
      <c r="N172" s="22"/>
      <c r="O172" s="22"/>
      <c r="P172" s="22"/>
      <c r="Q172" s="23"/>
      <c r="R172" s="21"/>
      <c r="S172" s="22"/>
      <c r="T172" s="22"/>
      <c r="U172" s="22"/>
      <c r="V172" s="23"/>
      <c r="W172" s="21"/>
      <c r="X172" s="22"/>
      <c r="Y172" s="22"/>
      <c r="Z172" s="22"/>
      <c r="AA172" s="23"/>
      <c r="AB172" s="21"/>
      <c r="AC172" s="22"/>
      <c r="AD172" s="22"/>
      <c r="AE172" s="22"/>
      <c r="AF172" s="23"/>
      <c r="AG172" s="21"/>
      <c r="AH172" s="22"/>
      <c r="AI172" s="22"/>
      <c r="AJ172" s="22"/>
      <c r="AK172" s="23"/>
      <c r="AL172" s="21"/>
      <c r="AM172" s="22"/>
      <c r="AN172" s="22"/>
      <c r="AO172" s="22"/>
      <c r="AP172" s="23"/>
      <c r="AQ172" s="21"/>
      <c r="AR172" s="22"/>
      <c r="AS172" s="22"/>
      <c r="AT172" s="22"/>
      <c r="AU172" s="23"/>
      <c r="AV172" s="21"/>
      <c r="AW172" s="22"/>
      <c r="AX172" s="22"/>
      <c r="AY172" s="22"/>
      <c r="AZ172" s="23"/>
      <c r="BA172" s="21"/>
      <c r="BB172" s="22"/>
      <c r="BC172" s="22"/>
      <c r="BD172" s="22"/>
      <c r="BE172" s="23"/>
      <c r="BF172" s="21"/>
      <c r="BG172" s="22"/>
      <c r="BH172" s="22"/>
      <c r="BI172" s="22"/>
      <c r="BJ172" s="23"/>
      <c r="BK172" s="24"/>
      <c r="BL172" s="35"/>
      <c r="BM172" s="35"/>
    </row>
    <row r="173" spans="1:64" s="25" customFormat="1" ht="14.25">
      <c r="A173" s="20"/>
      <c r="B173" s="7" t="s">
        <v>192</v>
      </c>
      <c r="C173" s="21">
        <v>0</v>
      </c>
      <c r="D173" s="22">
        <v>0.6134235219677421</v>
      </c>
      <c r="E173" s="22">
        <v>0</v>
      </c>
      <c r="F173" s="22">
        <v>0</v>
      </c>
      <c r="G173" s="23">
        <v>0</v>
      </c>
      <c r="H173" s="21">
        <v>4.511521035999999</v>
      </c>
      <c r="I173" s="22">
        <v>3.182045521225807</v>
      </c>
      <c r="J173" s="22">
        <v>0</v>
      </c>
      <c r="K173" s="22">
        <v>0</v>
      </c>
      <c r="L173" s="23">
        <v>3.985564858064516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3.1821408957741935</v>
      </c>
      <c r="S173" s="22">
        <v>3.307530365354839</v>
      </c>
      <c r="T173" s="22">
        <v>0</v>
      </c>
      <c r="U173" s="22">
        <v>0</v>
      </c>
      <c r="V173" s="23">
        <v>2.1832206058709676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11.98249826251613</v>
      </c>
      <c r="AW173" s="22">
        <v>5.727253179237732</v>
      </c>
      <c r="AX173" s="22">
        <v>0</v>
      </c>
      <c r="AY173" s="22">
        <v>0</v>
      </c>
      <c r="AZ173" s="23">
        <v>18.308185833677417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8.811479995225806</v>
      </c>
      <c r="BG173" s="22">
        <v>2.534252476645161</v>
      </c>
      <c r="BH173" s="22">
        <v>0</v>
      </c>
      <c r="BI173" s="22">
        <v>0</v>
      </c>
      <c r="BJ173" s="23">
        <v>8.220227204129031</v>
      </c>
      <c r="BK173" s="24">
        <f>SUM(C173:BJ173)</f>
        <v>76.54934375568935</v>
      </c>
      <c r="BL173" s="35"/>
    </row>
    <row r="174" spans="1:64" s="25" customFormat="1" ht="14.25">
      <c r="A174" s="20"/>
      <c r="B174" s="7" t="s">
        <v>176</v>
      </c>
      <c r="C174" s="21">
        <v>0</v>
      </c>
      <c r="D174" s="22">
        <v>10.487174234354839</v>
      </c>
      <c r="E174" s="22">
        <v>0</v>
      </c>
      <c r="F174" s="22">
        <v>0</v>
      </c>
      <c r="G174" s="23">
        <v>0</v>
      </c>
      <c r="H174" s="21">
        <v>77.26038819758064</v>
      </c>
      <c r="I174" s="22">
        <v>18.55483879270967</v>
      </c>
      <c r="J174" s="22">
        <v>0</v>
      </c>
      <c r="K174" s="22">
        <v>0</v>
      </c>
      <c r="L174" s="23">
        <v>192.9764536985484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42.907264123548394</v>
      </c>
      <c r="S174" s="22">
        <v>1.1265336016774197</v>
      </c>
      <c r="T174" s="22">
        <v>0</v>
      </c>
      <c r="U174" s="22">
        <v>0</v>
      </c>
      <c r="V174" s="23">
        <v>9.596278116870966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408.96085758312876</v>
      </c>
      <c r="AW174" s="22">
        <v>114.85992126727041</v>
      </c>
      <c r="AX174" s="22">
        <v>0</v>
      </c>
      <c r="AY174" s="22">
        <v>0</v>
      </c>
      <c r="AZ174" s="23">
        <v>348.79490767138714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209.577234800613</v>
      </c>
      <c r="BG174" s="22">
        <v>3.5546461897741937</v>
      </c>
      <c r="BH174" s="22">
        <v>0</v>
      </c>
      <c r="BI174" s="22">
        <v>0</v>
      </c>
      <c r="BJ174" s="23">
        <v>30.199889883225804</v>
      </c>
      <c r="BK174" s="24">
        <f>SUM(C174:BJ174)</f>
        <v>1468.8563881606897</v>
      </c>
      <c r="BL174" s="35"/>
    </row>
    <row r="175" spans="1:64" s="25" customFormat="1" ht="14.25">
      <c r="A175" s="20"/>
      <c r="B175" s="7" t="s">
        <v>189</v>
      </c>
      <c r="C175" s="21">
        <v>0</v>
      </c>
      <c r="D175" s="22">
        <v>0.6522381942258065</v>
      </c>
      <c r="E175" s="22">
        <v>0</v>
      </c>
      <c r="F175" s="22">
        <v>0</v>
      </c>
      <c r="G175" s="23">
        <v>0</v>
      </c>
      <c r="H175" s="21">
        <v>9.688432248322579</v>
      </c>
      <c r="I175" s="22">
        <v>3.320038114322582</v>
      </c>
      <c r="J175" s="22">
        <v>0</v>
      </c>
      <c r="K175" s="22">
        <v>0</v>
      </c>
      <c r="L175" s="23">
        <v>15.45101182635484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11.133126492903225</v>
      </c>
      <c r="S175" s="22">
        <v>4.479601226645161</v>
      </c>
      <c r="T175" s="22">
        <v>0</v>
      </c>
      <c r="U175" s="22">
        <v>0</v>
      </c>
      <c r="V175" s="23">
        <v>12.16638637319355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27.621427329903224</v>
      </c>
      <c r="AW175" s="22">
        <v>9.858232121893524</v>
      </c>
      <c r="AX175" s="22">
        <v>0</v>
      </c>
      <c r="AY175" s="22">
        <v>0</v>
      </c>
      <c r="AZ175" s="23">
        <v>39.85116427245162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25.949409399774183</v>
      </c>
      <c r="BG175" s="22">
        <v>4.296716566580645</v>
      </c>
      <c r="BH175" s="22">
        <v>0</v>
      </c>
      <c r="BI175" s="22">
        <v>0</v>
      </c>
      <c r="BJ175" s="23">
        <v>25.096267146677423</v>
      </c>
      <c r="BK175" s="24">
        <f>SUM(C175:BJ175)</f>
        <v>189.56405131324837</v>
      </c>
      <c r="BL175" s="35"/>
    </row>
    <row r="176" spans="1:64" s="25" customFormat="1" ht="14.25">
      <c r="A176" s="20"/>
      <c r="B176" s="7" t="s">
        <v>177</v>
      </c>
      <c r="C176" s="21">
        <v>0</v>
      </c>
      <c r="D176" s="22">
        <v>0.7418579032258065</v>
      </c>
      <c r="E176" s="22">
        <v>0</v>
      </c>
      <c r="F176" s="22">
        <v>0</v>
      </c>
      <c r="G176" s="23">
        <v>0</v>
      </c>
      <c r="H176" s="21">
        <v>9.893061585935484</v>
      </c>
      <c r="I176" s="22">
        <v>6.266729233193548</v>
      </c>
      <c r="J176" s="22">
        <v>0</v>
      </c>
      <c r="K176" s="22">
        <v>0</v>
      </c>
      <c r="L176" s="23">
        <v>66.14136488041937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3.02135019651613</v>
      </c>
      <c r="S176" s="22">
        <v>0.2906082777419355</v>
      </c>
      <c r="T176" s="22">
        <v>0</v>
      </c>
      <c r="U176" s="22">
        <v>0</v>
      </c>
      <c r="V176" s="23">
        <v>3.126076858709678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6.210547470290324</v>
      </c>
      <c r="AW176" s="22">
        <v>1.1906306370164645</v>
      </c>
      <c r="AX176" s="22">
        <v>0</v>
      </c>
      <c r="AY176" s="22">
        <v>0</v>
      </c>
      <c r="AZ176" s="23">
        <v>8.555951878645162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2.242688310419355</v>
      </c>
      <c r="BG176" s="22">
        <v>2.0495092367419354</v>
      </c>
      <c r="BH176" s="22">
        <v>0</v>
      </c>
      <c r="BI176" s="22">
        <v>0</v>
      </c>
      <c r="BJ176" s="23">
        <v>1.6461982458064515</v>
      </c>
      <c r="BK176" s="24">
        <f>SUM(C176:BJ176)</f>
        <v>111.37657471466164</v>
      </c>
      <c r="BL176" s="35"/>
    </row>
    <row r="177" spans="1:63" s="25" customFormat="1" ht="14.25">
      <c r="A177" s="20"/>
      <c r="B177" s="7" t="s">
        <v>217</v>
      </c>
      <c r="C177" s="21">
        <v>0</v>
      </c>
      <c r="D177" s="22">
        <v>0.550690806451613</v>
      </c>
      <c r="E177" s="22">
        <v>0</v>
      </c>
      <c r="F177" s="22">
        <v>0</v>
      </c>
      <c r="G177" s="23">
        <v>0</v>
      </c>
      <c r="H177" s="21">
        <v>4.700276838064516</v>
      </c>
      <c r="I177" s="22">
        <v>1.1556116559354839</v>
      </c>
      <c r="J177" s="22">
        <v>0</v>
      </c>
      <c r="K177" s="22">
        <v>0</v>
      </c>
      <c r="L177" s="23">
        <v>10.366309235580646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4.162298747516131</v>
      </c>
      <c r="S177" s="22">
        <v>0.5999113347096775</v>
      </c>
      <c r="T177" s="22">
        <v>0</v>
      </c>
      <c r="U177" s="22">
        <v>0</v>
      </c>
      <c r="V177" s="23">
        <v>5.02347195280645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22.432036848838703</v>
      </c>
      <c r="AW177" s="22">
        <v>12.613965062315541</v>
      </c>
      <c r="AX177" s="22">
        <v>0</v>
      </c>
      <c r="AY177" s="22">
        <v>0</v>
      </c>
      <c r="AZ177" s="23">
        <v>49.21678309903225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21.54110206861291</v>
      </c>
      <c r="BG177" s="22">
        <v>5.56616286729032</v>
      </c>
      <c r="BH177" s="22">
        <v>0.003301404548387097</v>
      </c>
      <c r="BI177" s="22">
        <v>0</v>
      </c>
      <c r="BJ177" s="23">
        <v>24.503042242806462</v>
      </c>
      <c r="BK177" s="24">
        <f>SUM(C177:BJ177)</f>
        <v>162.43496416450907</v>
      </c>
    </row>
    <row r="178" spans="1:63" s="30" customFormat="1" ht="14.25">
      <c r="A178" s="20"/>
      <c r="B178" s="8" t="s">
        <v>27</v>
      </c>
      <c r="C178" s="26">
        <f>SUM(C173:C177)</f>
        <v>0</v>
      </c>
      <c r="D178" s="26">
        <f aca="true" t="shared" si="29" ref="D178:BJ178">SUM(D173:D177)</f>
        <v>13.045384660225807</v>
      </c>
      <c r="E178" s="26">
        <f t="shared" si="29"/>
        <v>0</v>
      </c>
      <c r="F178" s="26">
        <f t="shared" si="29"/>
        <v>0</v>
      </c>
      <c r="G178" s="26">
        <f t="shared" si="29"/>
        <v>0</v>
      </c>
      <c r="H178" s="26">
        <f t="shared" si="29"/>
        <v>106.05367990590322</v>
      </c>
      <c r="I178" s="26">
        <f t="shared" si="29"/>
        <v>32.47926331738709</v>
      </c>
      <c r="J178" s="26">
        <f t="shared" si="29"/>
        <v>0</v>
      </c>
      <c r="K178" s="26">
        <f t="shared" si="29"/>
        <v>0</v>
      </c>
      <c r="L178" s="26">
        <f t="shared" si="29"/>
        <v>288.9207044989678</v>
      </c>
      <c r="M178" s="26">
        <f t="shared" si="29"/>
        <v>0</v>
      </c>
      <c r="N178" s="26">
        <f t="shared" si="29"/>
        <v>0</v>
      </c>
      <c r="O178" s="26">
        <f t="shared" si="29"/>
        <v>0</v>
      </c>
      <c r="P178" s="26">
        <f t="shared" si="29"/>
        <v>0</v>
      </c>
      <c r="Q178" s="26">
        <f t="shared" si="29"/>
        <v>0</v>
      </c>
      <c r="R178" s="26">
        <f t="shared" si="29"/>
        <v>64.40618045625807</v>
      </c>
      <c r="S178" s="26">
        <f t="shared" si="29"/>
        <v>9.804184806129033</v>
      </c>
      <c r="T178" s="26">
        <f t="shared" si="29"/>
        <v>0</v>
      </c>
      <c r="U178" s="26">
        <f t="shared" si="29"/>
        <v>0</v>
      </c>
      <c r="V178" s="26">
        <f t="shared" si="29"/>
        <v>32.095433907451614</v>
      </c>
      <c r="W178" s="26">
        <f t="shared" si="29"/>
        <v>0</v>
      </c>
      <c r="X178" s="26">
        <f t="shared" si="29"/>
        <v>0</v>
      </c>
      <c r="Y178" s="26">
        <f t="shared" si="29"/>
        <v>0</v>
      </c>
      <c r="Z178" s="26">
        <f t="shared" si="29"/>
        <v>0</v>
      </c>
      <c r="AA178" s="26">
        <f t="shared" si="29"/>
        <v>0</v>
      </c>
      <c r="AB178" s="26">
        <f t="shared" si="29"/>
        <v>0</v>
      </c>
      <c r="AC178" s="26">
        <f t="shared" si="29"/>
        <v>0</v>
      </c>
      <c r="AD178" s="26">
        <f t="shared" si="29"/>
        <v>0</v>
      </c>
      <c r="AE178" s="26">
        <f t="shared" si="29"/>
        <v>0</v>
      </c>
      <c r="AF178" s="26">
        <f t="shared" si="29"/>
        <v>0</v>
      </c>
      <c r="AG178" s="26">
        <f t="shared" si="29"/>
        <v>0</v>
      </c>
      <c r="AH178" s="26">
        <f t="shared" si="29"/>
        <v>0</v>
      </c>
      <c r="AI178" s="26">
        <f t="shared" si="29"/>
        <v>0</v>
      </c>
      <c r="AJ178" s="26">
        <f t="shared" si="29"/>
        <v>0</v>
      </c>
      <c r="AK178" s="26">
        <f t="shared" si="29"/>
        <v>0</v>
      </c>
      <c r="AL178" s="26">
        <f t="shared" si="29"/>
        <v>0</v>
      </c>
      <c r="AM178" s="26">
        <f t="shared" si="29"/>
        <v>0</v>
      </c>
      <c r="AN178" s="26">
        <f t="shared" si="29"/>
        <v>0</v>
      </c>
      <c r="AO178" s="26">
        <f t="shared" si="29"/>
        <v>0</v>
      </c>
      <c r="AP178" s="26">
        <f t="shared" si="29"/>
        <v>0</v>
      </c>
      <c r="AQ178" s="26">
        <f t="shared" si="29"/>
        <v>0</v>
      </c>
      <c r="AR178" s="26">
        <f t="shared" si="29"/>
        <v>0</v>
      </c>
      <c r="AS178" s="26">
        <f t="shared" si="29"/>
        <v>0</v>
      </c>
      <c r="AT178" s="26">
        <f t="shared" si="29"/>
        <v>0</v>
      </c>
      <c r="AU178" s="26">
        <f t="shared" si="29"/>
        <v>0</v>
      </c>
      <c r="AV178" s="26">
        <f t="shared" si="29"/>
        <v>477.20736749467716</v>
      </c>
      <c r="AW178" s="26">
        <f t="shared" si="29"/>
        <v>144.25000226773366</v>
      </c>
      <c r="AX178" s="26">
        <f t="shared" si="29"/>
        <v>0</v>
      </c>
      <c r="AY178" s="26">
        <f t="shared" si="29"/>
        <v>0</v>
      </c>
      <c r="AZ178" s="26">
        <f t="shared" si="29"/>
        <v>464.7269927551936</v>
      </c>
      <c r="BA178" s="26">
        <f t="shared" si="29"/>
        <v>0</v>
      </c>
      <c r="BB178" s="26">
        <f t="shared" si="29"/>
        <v>0</v>
      </c>
      <c r="BC178" s="26">
        <f t="shared" si="29"/>
        <v>0</v>
      </c>
      <c r="BD178" s="26">
        <f t="shared" si="29"/>
        <v>0</v>
      </c>
      <c r="BE178" s="26">
        <f t="shared" si="29"/>
        <v>0</v>
      </c>
      <c r="BF178" s="26">
        <f t="shared" si="29"/>
        <v>268.12191457464525</v>
      </c>
      <c r="BG178" s="26">
        <f t="shared" si="29"/>
        <v>18.001287337032252</v>
      </c>
      <c r="BH178" s="26">
        <f t="shared" si="29"/>
        <v>0.003301404548387097</v>
      </c>
      <c r="BI178" s="26">
        <f t="shared" si="29"/>
        <v>0</v>
      </c>
      <c r="BJ178" s="26">
        <f t="shared" si="29"/>
        <v>89.66562472264516</v>
      </c>
      <c r="BK178" s="28">
        <f>SUM(BK173:BK177)</f>
        <v>2008.7813221087981</v>
      </c>
    </row>
    <row r="180" spans="1:13" ht="14.25">
      <c r="A180" s="60" t="s">
        <v>223</v>
      </c>
      <c r="B180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1:13" ht="14.25">
      <c r="A181" s="60" t="s">
        <v>224</v>
      </c>
      <c r="B181"/>
      <c r="C181"/>
      <c r="D181"/>
      <c r="E181"/>
      <c r="F181"/>
      <c r="G181"/>
      <c r="H181"/>
      <c r="I181"/>
      <c r="J181"/>
      <c r="K181" s="60" t="s">
        <v>225</v>
      </c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 s="60" t="s">
        <v>226</v>
      </c>
      <c r="L182"/>
      <c r="M182"/>
    </row>
    <row r="183" spans="1:13" ht="14.25">
      <c r="A183" s="60" t="s">
        <v>227</v>
      </c>
      <c r="B183"/>
      <c r="C183"/>
      <c r="D183"/>
      <c r="E183"/>
      <c r="F183"/>
      <c r="G183"/>
      <c r="H183"/>
      <c r="I183"/>
      <c r="J183"/>
      <c r="K183" s="60" t="s">
        <v>228</v>
      </c>
      <c r="L183"/>
      <c r="M183"/>
    </row>
    <row r="184" spans="1:13" ht="14.25">
      <c r="A184" s="60" t="s">
        <v>229</v>
      </c>
      <c r="B184"/>
      <c r="C184"/>
      <c r="D184"/>
      <c r="E184"/>
      <c r="F184"/>
      <c r="G184"/>
      <c r="H184"/>
      <c r="I184"/>
      <c r="J184"/>
      <c r="K184" s="60" t="s">
        <v>230</v>
      </c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 s="60" t="s">
        <v>231</v>
      </c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 s="60" t="s">
        <v>232</v>
      </c>
      <c r="L186"/>
      <c r="M186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222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178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0.05773755219354839</v>
      </c>
      <c r="E5" s="48">
        <v>0.24347630429032263</v>
      </c>
      <c r="F5" s="48">
        <v>6.186222362387099</v>
      </c>
      <c r="G5" s="48">
        <v>0.004560717161290323</v>
      </c>
      <c r="H5" s="48">
        <v>0</v>
      </c>
      <c r="I5" s="49">
        <v>0</v>
      </c>
      <c r="J5" s="49">
        <v>0</v>
      </c>
      <c r="K5" s="49">
        <f>D5+E5+F5+G5+H5+I5+J5</f>
        <v>6.49199693603226</v>
      </c>
      <c r="L5" s="48">
        <v>0.08482355632258064</v>
      </c>
    </row>
    <row r="6" spans="2:12" ht="14.25">
      <c r="B6" s="46">
        <v>2</v>
      </c>
      <c r="C6" s="50" t="s">
        <v>60</v>
      </c>
      <c r="D6" s="48">
        <v>66.05170571070968</v>
      </c>
      <c r="E6" s="48">
        <v>346.1399818427094</v>
      </c>
      <c r="F6" s="48">
        <v>1594.6812121273879</v>
      </c>
      <c r="G6" s="48">
        <v>31.787115269225815</v>
      </c>
      <c r="H6" s="48">
        <v>0</v>
      </c>
      <c r="I6" s="49">
        <v>36.8239</v>
      </c>
      <c r="J6" s="49">
        <v>185.72179999999997</v>
      </c>
      <c r="K6" s="49">
        <f aca="true" t="shared" si="0" ref="K6:K41">D6+E6+F6+G6+H6+I6+J6</f>
        <v>2261.2057149500324</v>
      </c>
      <c r="L6" s="48">
        <v>19.052192318129034</v>
      </c>
    </row>
    <row r="7" spans="2:12" ht="14.25">
      <c r="B7" s="46">
        <v>3</v>
      </c>
      <c r="C7" s="47" t="s">
        <v>61</v>
      </c>
      <c r="D7" s="48">
        <v>0.9923903998387096</v>
      </c>
      <c r="E7" s="48">
        <v>3.091814844774193</v>
      </c>
      <c r="F7" s="48">
        <v>30.93842535787096</v>
      </c>
      <c r="G7" s="48">
        <v>0.6156821857419353</v>
      </c>
      <c r="H7" s="48">
        <v>0</v>
      </c>
      <c r="I7" s="49">
        <v>0.251</v>
      </c>
      <c r="J7" s="49">
        <v>0.8122999999999999</v>
      </c>
      <c r="K7" s="49">
        <f t="shared" si="0"/>
        <v>36.701612788225795</v>
      </c>
      <c r="L7" s="48">
        <v>0.3808787609677419</v>
      </c>
    </row>
    <row r="8" spans="2:12" ht="14.25">
      <c r="B8" s="46">
        <v>4</v>
      </c>
      <c r="C8" s="50" t="s">
        <v>62</v>
      </c>
      <c r="D8" s="48">
        <v>16.818096937</v>
      </c>
      <c r="E8" s="48">
        <v>123.35458938380637</v>
      </c>
      <c r="F8" s="48">
        <v>744.5398306009998</v>
      </c>
      <c r="G8" s="48">
        <v>28.462990654161292</v>
      </c>
      <c r="H8" s="48">
        <v>0</v>
      </c>
      <c r="I8" s="49">
        <v>9.0703</v>
      </c>
      <c r="J8" s="49">
        <v>39.17080000000001</v>
      </c>
      <c r="K8" s="49">
        <f t="shared" si="0"/>
        <v>961.4166075759675</v>
      </c>
      <c r="L8" s="48">
        <v>10.329517866903222</v>
      </c>
    </row>
    <row r="9" spans="2:12" ht="14.25">
      <c r="B9" s="46">
        <v>5</v>
      </c>
      <c r="C9" s="50" t="s">
        <v>63</v>
      </c>
      <c r="D9" s="48">
        <v>45.46176746341937</v>
      </c>
      <c r="E9" s="48">
        <v>127.34362477025802</v>
      </c>
      <c r="F9" s="48">
        <v>1867.1788964631307</v>
      </c>
      <c r="G9" s="48">
        <v>34.74313372380645</v>
      </c>
      <c r="H9" s="48">
        <v>0</v>
      </c>
      <c r="I9" s="49">
        <v>39.2662</v>
      </c>
      <c r="J9" s="49">
        <v>180.43720000000008</v>
      </c>
      <c r="K9" s="49">
        <f t="shared" si="0"/>
        <v>2294.4308224206143</v>
      </c>
      <c r="L9" s="48">
        <v>51.98387190654837</v>
      </c>
    </row>
    <row r="10" spans="2:12" ht="14.25">
      <c r="B10" s="46">
        <v>6</v>
      </c>
      <c r="C10" s="50" t="s">
        <v>64</v>
      </c>
      <c r="D10" s="48">
        <v>25.640580969612905</v>
      </c>
      <c r="E10" s="48">
        <v>105.84789575790326</v>
      </c>
      <c r="F10" s="48">
        <v>492.949749562129</v>
      </c>
      <c r="G10" s="48">
        <v>23.538051264516128</v>
      </c>
      <c r="H10" s="48">
        <v>0</v>
      </c>
      <c r="I10" s="49">
        <v>90.30260000000003</v>
      </c>
      <c r="J10" s="49">
        <v>52.67330000000001</v>
      </c>
      <c r="K10" s="49">
        <f t="shared" si="0"/>
        <v>790.9521775541613</v>
      </c>
      <c r="L10" s="48">
        <v>7.540449818612902</v>
      </c>
    </row>
    <row r="11" spans="2:12" ht="14.25">
      <c r="B11" s="46">
        <v>7</v>
      </c>
      <c r="C11" s="50" t="s">
        <v>65</v>
      </c>
      <c r="D11" s="48">
        <v>25.25710577354839</v>
      </c>
      <c r="E11" s="48">
        <v>160.77470014616128</v>
      </c>
      <c r="F11" s="48">
        <v>1100.0443918173876</v>
      </c>
      <c r="G11" s="48">
        <v>27.812781269741933</v>
      </c>
      <c r="H11" s="48">
        <v>0</v>
      </c>
      <c r="I11" s="49">
        <v>0</v>
      </c>
      <c r="J11" s="49">
        <v>0</v>
      </c>
      <c r="K11" s="49">
        <f t="shared" si="0"/>
        <v>1313.888979006839</v>
      </c>
      <c r="L11" s="48">
        <v>15.50802956112903</v>
      </c>
    </row>
    <row r="12" spans="2:12" ht="14.25">
      <c r="B12" s="46">
        <v>8</v>
      </c>
      <c r="C12" s="47" t="s">
        <v>66</v>
      </c>
      <c r="D12" s="48">
        <v>1.3296111680322582</v>
      </c>
      <c r="E12" s="48">
        <v>5.537313141129031</v>
      </c>
      <c r="F12" s="48">
        <v>76.26603621219357</v>
      </c>
      <c r="G12" s="48">
        <v>2.811608970290323</v>
      </c>
      <c r="H12" s="48">
        <v>0</v>
      </c>
      <c r="I12" s="49">
        <v>0</v>
      </c>
      <c r="J12" s="49">
        <v>0</v>
      </c>
      <c r="K12" s="49">
        <f t="shared" si="0"/>
        <v>85.94456949164518</v>
      </c>
      <c r="L12" s="48">
        <v>0.5827401773870967</v>
      </c>
    </row>
    <row r="13" spans="2:12" ht="14.25">
      <c r="B13" s="46">
        <v>9</v>
      </c>
      <c r="C13" s="47" t="s">
        <v>67</v>
      </c>
      <c r="D13" s="48">
        <v>0.29274176887096776</v>
      </c>
      <c r="E13" s="48">
        <v>0.6120026103225805</v>
      </c>
      <c r="F13" s="48">
        <v>5.863763924709681</v>
      </c>
      <c r="G13" s="48">
        <v>0.016780050612903233</v>
      </c>
      <c r="H13" s="48">
        <v>0</v>
      </c>
      <c r="I13" s="49">
        <v>0</v>
      </c>
      <c r="J13" s="49">
        <v>0</v>
      </c>
      <c r="K13" s="49">
        <f t="shared" si="0"/>
        <v>6.785288354516132</v>
      </c>
      <c r="L13" s="48">
        <v>0.019914764064516133</v>
      </c>
    </row>
    <row r="14" spans="2:12" ht="14.25">
      <c r="B14" s="46">
        <v>10</v>
      </c>
      <c r="C14" s="50" t="s">
        <v>68</v>
      </c>
      <c r="D14" s="48">
        <v>153.6256368043226</v>
      </c>
      <c r="E14" s="48">
        <v>416.8086400128067</v>
      </c>
      <c r="F14" s="48">
        <v>1131.7677943934511</v>
      </c>
      <c r="G14" s="48">
        <v>65.3564615726774</v>
      </c>
      <c r="H14" s="48">
        <v>0</v>
      </c>
      <c r="I14" s="49">
        <v>103.9226</v>
      </c>
      <c r="J14" s="49">
        <v>28.538899999999998</v>
      </c>
      <c r="K14" s="49">
        <f t="shared" si="0"/>
        <v>1900.0200327832579</v>
      </c>
      <c r="L14" s="48">
        <v>17.35367600751613</v>
      </c>
    </row>
    <row r="15" spans="2:12" ht="14.25">
      <c r="B15" s="46">
        <v>11</v>
      </c>
      <c r="C15" s="50" t="s">
        <v>69</v>
      </c>
      <c r="D15" s="48">
        <v>1432.4852190131294</v>
      </c>
      <c r="E15" s="48">
        <v>2163.954564931193</v>
      </c>
      <c r="F15" s="48">
        <v>13082.38118305609</v>
      </c>
      <c r="G15" s="48">
        <v>523.6741321297742</v>
      </c>
      <c r="H15" s="48">
        <v>0</v>
      </c>
      <c r="I15" s="49">
        <v>290.2565</v>
      </c>
      <c r="J15" s="49">
        <v>1485.9731000000002</v>
      </c>
      <c r="K15" s="49">
        <f t="shared" si="0"/>
        <v>18978.724699130187</v>
      </c>
      <c r="L15" s="48">
        <v>144.93704476132254</v>
      </c>
    </row>
    <row r="16" spans="2:12" ht="14.25">
      <c r="B16" s="46">
        <v>12</v>
      </c>
      <c r="C16" s="50" t="s">
        <v>70</v>
      </c>
      <c r="D16" s="48">
        <v>3146.4903915137097</v>
      </c>
      <c r="E16" s="48">
        <v>6544.439459418736</v>
      </c>
      <c r="F16" s="48">
        <v>3094.1267141859375</v>
      </c>
      <c r="G16" s="48">
        <v>58.15688764170968</v>
      </c>
      <c r="H16" s="48">
        <v>0</v>
      </c>
      <c r="I16" s="49">
        <v>97.6035</v>
      </c>
      <c r="J16" s="49">
        <v>1143.5348999999999</v>
      </c>
      <c r="K16" s="49">
        <f t="shared" si="0"/>
        <v>14084.351852760092</v>
      </c>
      <c r="L16" s="48">
        <v>67.68937201354835</v>
      </c>
    </row>
    <row r="17" spans="2:12" ht="14.25">
      <c r="B17" s="46">
        <v>13</v>
      </c>
      <c r="C17" s="50" t="s">
        <v>71</v>
      </c>
      <c r="D17" s="48">
        <v>8.049117214290323</v>
      </c>
      <c r="E17" s="48">
        <v>75.34729000990323</v>
      </c>
      <c r="F17" s="48">
        <v>534.2291050736773</v>
      </c>
      <c r="G17" s="48">
        <v>21.09141241622581</v>
      </c>
      <c r="H17" s="48">
        <v>0</v>
      </c>
      <c r="I17" s="49">
        <v>3.9234999999999998</v>
      </c>
      <c r="J17" s="49">
        <v>26.936</v>
      </c>
      <c r="K17" s="49">
        <f t="shared" si="0"/>
        <v>669.5764247140967</v>
      </c>
      <c r="L17" s="48">
        <v>9.147459665612903</v>
      </c>
    </row>
    <row r="18" spans="2:12" ht="14.25">
      <c r="B18" s="46">
        <v>14</v>
      </c>
      <c r="C18" s="50" t="s">
        <v>72</v>
      </c>
      <c r="D18" s="48">
        <v>2.875796553129032</v>
      </c>
      <c r="E18" s="48">
        <v>28.285072589419357</v>
      </c>
      <c r="F18" s="48">
        <v>339.77198754351633</v>
      </c>
      <c r="G18" s="48">
        <v>5.449637425096775</v>
      </c>
      <c r="H18" s="48">
        <v>0</v>
      </c>
      <c r="I18" s="49">
        <v>6.2349</v>
      </c>
      <c r="J18" s="49">
        <v>11.018100000000002</v>
      </c>
      <c r="K18" s="49">
        <f t="shared" si="0"/>
        <v>393.6354941111615</v>
      </c>
      <c r="L18" s="48">
        <v>4.7630394326451615</v>
      </c>
    </row>
    <row r="19" spans="2:12" ht="14.25">
      <c r="B19" s="46">
        <v>15</v>
      </c>
      <c r="C19" s="50" t="s">
        <v>73</v>
      </c>
      <c r="D19" s="48">
        <v>33.2915059082258</v>
      </c>
      <c r="E19" s="48">
        <v>227.2473619456127</v>
      </c>
      <c r="F19" s="48">
        <v>1960.3825761905812</v>
      </c>
      <c r="G19" s="48">
        <v>73.21454320551611</v>
      </c>
      <c r="H19" s="48">
        <v>0</v>
      </c>
      <c r="I19" s="49">
        <v>2.0191</v>
      </c>
      <c r="J19" s="49">
        <v>55.75650000000001</v>
      </c>
      <c r="K19" s="49">
        <f t="shared" si="0"/>
        <v>2351.911587249936</v>
      </c>
      <c r="L19" s="48">
        <v>22.49957198767743</v>
      </c>
    </row>
    <row r="20" spans="2:12" ht="14.25">
      <c r="B20" s="46">
        <v>16</v>
      </c>
      <c r="C20" s="50" t="s">
        <v>74</v>
      </c>
      <c r="D20" s="48">
        <v>1970.1096938233868</v>
      </c>
      <c r="E20" s="48">
        <v>4462.47722396406</v>
      </c>
      <c r="F20" s="48">
        <v>6989.174612189645</v>
      </c>
      <c r="G20" s="48">
        <v>134.5230572245484</v>
      </c>
      <c r="H20" s="48">
        <v>0</v>
      </c>
      <c r="I20" s="49">
        <v>551.1707</v>
      </c>
      <c r="J20" s="49">
        <v>1549.3745999999996</v>
      </c>
      <c r="K20" s="49">
        <f t="shared" si="0"/>
        <v>15656.82988720164</v>
      </c>
      <c r="L20" s="48">
        <v>186.28178834777427</v>
      </c>
    </row>
    <row r="21" spans="2:12" ht="14.25">
      <c r="B21" s="46">
        <v>17</v>
      </c>
      <c r="C21" s="50" t="s">
        <v>75</v>
      </c>
      <c r="D21" s="48">
        <v>188.08676493441936</v>
      </c>
      <c r="E21" s="48">
        <v>329.24874417116166</v>
      </c>
      <c r="F21" s="48">
        <v>1933.1353783480972</v>
      </c>
      <c r="G21" s="48">
        <v>44.085884474999986</v>
      </c>
      <c r="H21" s="48">
        <v>0</v>
      </c>
      <c r="I21" s="49">
        <v>77.7545</v>
      </c>
      <c r="J21" s="49">
        <v>286.29599999999976</v>
      </c>
      <c r="K21" s="49">
        <f t="shared" si="0"/>
        <v>2858.607271928678</v>
      </c>
      <c r="L21" s="48">
        <v>35.577640915516135</v>
      </c>
    </row>
    <row r="22" spans="2:12" ht="14.25">
      <c r="B22" s="46">
        <v>18</v>
      </c>
      <c r="C22" s="47" t="s">
        <v>96</v>
      </c>
      <c r="D22" s="48">
        <v>0.007662369032258062</v>
      </c>
      <c r="E22" s="48">
        <v>0.10208343067741935</v>
      </c>
      <c r="F22" s="48">
        <v>0.35598181077419355</v>
      </c>
      <c r="G22" s="48">
        <v>0.0003039359354838709</v>
      </c>
      <c r="H22" s="48">
        <v>0</v>
      </c>
      <c r="I22" s="49">
        <v>0</v>
      </c>
      <c r="J22" s="49">
        <v>0</v>
      </c>
      <c r="K22" s="49">
        <f t="shared" si="0"/>
        <v>0.46603154641935485</v>
      </c>
      <c r="L22" s="48">
        <v>0.0021426582580645168</v>
      </c>
    </row>
    <row r="23" spans="2:12" ht="14.25">
      <c r="B23" s="46">
        <v>19</v>
      </c>
      <c r="C23" s="50" t="s">
        <v>76</v>
      </c>
      <c r="D23" s="48">
        <v>202.3716471435484</v>
      </c>
      <c r="E23" s="48">
        <v>572.2134650763549</v>
      </c>
      <c r="F23" s="48">
        <v>3139.594004903355</v>
      </c>
      <c r="G23" s="48">
        <v>90.60114576912902</v>
      </c>
      <c r="H23" s="48">
        <v>0</v>
      </c>
      <c r="I23" s="49">
        <v>55.359700000000004</v>
      </c>
      <c r="J23" s="49">
        <v>246.8248000000002</v>
      </c>
      <c r="K23" s="49">
        <f t="shared" si="0"/>
        <v>4306.964762892388</v>
      </c>
      <c r="L23" s="48">
        <v>46.312652814096786</v>
      </c>
    </row>
    <row r="24" spans="2:12" ht="14.25">
      <c r="B24" s="46">
        <v>20</v>
      </c>
      <c r="C24" s="50" t="s">
        <v>77</v>
      </c>
      <c r="D24" s="48">
        <v>20698.969632237455</v>
      </c>
      <c r="E24" s="48">
        <v>33160.51527498787</v>
      </c>
      <c r="F24" s="48">
        <v>30647.138506340296</v>
      </c>
      <c r="G24" s="48">
        <v>940.5030577461297</v>
      </c>
      <c r="H24" s="48">
        <v>0</v>
      </c>
      <c r="I24" s="49">
        <v>3890.1816141531426</v>
      </c>
      <c r="J24" s="49">
        <v>36658.948981837944</v>
      </c>
      <c r="K24" s="49">
        <f t="shared" si="0"/>
        <v>125996.25706730285</v>
      </c>
      <c r="L24" s="48">
        <v>593.3143725344436</v>
      </c>
    </row>
    <row r="25" spans="2:12" ht="14.25">
      <c r="B25" s="46">
        <v>21</v>
      </c>
      <c r="C25" s="47" t="s">
        <v>78</v>
      </c>
      <c r="D25" s="48">
        <v>0.7992986068064516</v>
      </c>
      <c r="E25" s="48">
        <v>2.9776333325161284</v>
      </c>
      <c r="F25" s="48">
        <v>19.76268417529033</v>
      </c>
      <c r="G25" s="48">
        <v>0.34965040106451617</v>
      </c>
      <c r="H25" s="48">
        <v>0</v>
      </c>
      <c r="I25" s="49">
        <v>0.2842</v>
      </c>
      <c r="J25" s="49">
        <v>2.5897</v>
      </c>
      <c r="K25" s="49">
        <f t="shared" si="0"/>
        <v>26.763166515677426</v>
      </c>
      <c r="L25" s="48">
        <v>0.26505140809677424</v>
      </c>
    </row>
    <row r="26" spans="2:12" ht="14.25">
      <c r="B26" s="46">
        <v>22</v>
      </c>
      <c r="C26" s="50" t="s">
        <v>79</v>
      </c>
      <c r="D26" s="48">
        <v>3.675086002290322</v>
      </c>
      <c r="E26" s="48">
        <v>35.68985711803226</v>
      </c>
      <c r="F26" s="48">
        <v>145.89467290167747</v>
      </c>
      <c r="G26" s="48">
        <v>2.5578917329354836</v>
      </c>
      <c r="H26" s="48">
        <v>0</v>
      </c>
      <c r="I26" s="49">
        <v>0.5156999999999999</v>
      </c>
      <c r="J26" s="49">
        <v>3.4601000000000006</v>
      </c>
      <c r="K26" s="49">
        <f t="shared" si="0"/>
        <v>191.79330775493554</v>
      </c>
      <c r="L26" s="48">
        <v>1.3055998566451614</v>
      </c>
    </row>
    <row r="27" spans="2:12" ht="14.25">
      <c r="B27" s="46">
        <v>23</v>
      </c>
      <c r="C27" s="47" t="s">
        <v>80</v>
      </c>
      <c r="D27" s="48">
        <v>0.38425035187096784</v>
      </c>
      <c r="E27" s="48">
        <v>1.2572593627741937</v>
      </c>
      <c r="F27" s="48">
        <v>6.265106078096775</v>
      </c>
      <c r="G27" s="48">
        <v>0.610163831548387</v>
      </c>
      <c r="H27" s="48">
        <v>0</v>
      </c>
      <c r="I27" s="49">
        <v>0.0427</v>
      </c>
      <c r="J27" s="49">
        <v>0.2069</v>
      </c>
      <c r="K27" s="49">
        <f t="shared" si="0"/>
        <v>8.766379624290323</v>
      </c>
      <c r="L27" s="48">
        <v>0.4407457942903226</v>
      </c>
    </row>
    <row r="28" spans="2:12" ht="14.25">
      <c r="B28" s="46">
        <v>24</v>
      </c>
      <c r="C28" s="47" t="s">
        <v>81</v>
      </c>
      <c r="D28" s="48">
        <v>0.23064408254838709</v>
      </c>
      <c r="E28" s="48">
        <v>2.8852731241290326</v>
      </c>
      <c r="F28" s="48">
        <v>31.791148696967735</v>
      </c>
      <c r="G28" s="48">
        <v>1.7919216168387098</v>
      </c>
      <c r="H28" s="48">
        <v>0</v>
      </c>
      <c r="I28" s="49">
        <v>0.3197</v>
      </c>
      <c r="J28" s="49">
        <v>1.1285999999999998</v>
      </c>
      <c r="K28" s="49">
        <f t="shared" si="0"/>
        <v>38.14728752048386</v>
      </c>
      <c r="L28" s="48">
        <v>1.4700235121290322</v>
      </c>
    </row>
    <row r="29" spans="2:12" ht="14.25">
      <c r="B29" s="46">
        <v>25</v>
      </c>
      <c r="C29" s="50" t="s">
        <v>82</v>
      </c>
      <c r="D29" s="48">
        <v>2875.806459767677</v>
      </c>
      <c r="E29" s="48">
        <v>5816.879727154711</v>
      </c>
      <c r="F29" s="48">
        <v>7911.822694500675</v>
      </c>
      <c r="G29" s="48">
        <v>135.54905591732253</v>
      </c>
      <c r="H29" s="48">
        <v>0</v>
      </c>
      <c r="I29" s="49">
        <v>323.9402</v>
      </c>
      <c r="J29" s="49">
        <v>3419.3369999999986</v>
      </c>
      <c r="K29" s="49">
        <f t="shared" si="0"/>
        <v>20483.335137340386</v>
      </c>
      <c r="L29" s="48">
        <v>136.36355421999997</v>
      </c>
    </row>
    <row r="30" spans="2:12" ht="14.25">
      <c r="B30" s="46">
        <v>26</v>
      </c>
      <c r="C30" s="50" t="s">
        <v>83</v>
      </c>
      <c r="D30" s="48">
        <v>220.96762218625807</v>
      </c>
      <c r="E30" s="48">
        <v>718.0746050540001</v>
      </c>
      <c r="F30" s="48">
        <v>1731.0629733738065</v>
      </c>
      <c r="G30" s="48">
        <v>53.19176803377419</v>
      </c>
      <c r="H30" s="48">
        <v>0</v>
      </c>
      <c r="I30" s="49">
        <v>14.297500000000001</v>
      </c>
      <c r="J30" s="49">
        <v>101.94250000000002</v>
      </c>
      <c r="K30" s="49">
        <f t="shared" si="0"/>
        <v>2839.536968647839</v>
      </c>
      <c r="L30" s="48">
        <v>26.275571076451612</v>
      </c>
    </row>
    <row r="31" spans="2:12" ht="14.25">
      <c r="B31" s="46">
        <v>27</v>
      </c>
      <c r="C31" s="50" t="s">
        <v>22</v>
      </c>
      <c r="D31" s="48">
        <v>89.01735809587096</v>
      </c>
      <c r="E31" s="48">
        <v>377.8924785210001</v>
      </c>
      <c r="F31" s="48">
        <v>3417.5613011383875</v>
      </c>
      <c r="G31" s="48">
        <v>99.21260876509677</v>
      </c>
      <c r="H31" s="48">
        <v>0</v>
      </c>
      <c r="I31" s="49">
        <v>154.4645</v>
      </c>
      <c r="J31" s="49">
        <v>603.0022999999994</v>
      </c>
      <c r="K31" s="49">
        <f t="shared" si="0"/>
        <v>4741.1505465203545</v>
      </c>
      <c r="L31" s="48">
        <v>54.730489478483904</v>
      </c>
    </row>
    <row r="32" spans="2:12" ht="14.25">
      <c r="B32" s="46">
        <v>28</v>
      </c>
      <c r="C32" s="50" t="s">
        <v>84</v>
      </c>
      <c r="D32" s="48">
        <v>2.8173866786774195</v>
      </c>
      <c r="E32" s="48">
        <v>14.974266596935488</v>
      </c>
      <c r="F32" s="48">
        <v>117.42951620803228</v>
      </c>
      <c r="G32" s="48">
        <v>2.2620114984516126</v>
      </c>
      <c r="H32" s="48">
        <v>0</v>
      </c>
      <c r="I32" s="49">
        <v>0</v>
      </c>
      <c r="J32" s="49">
        <v>0</v>
      </c>
      <c r="K32" s="49">
        <f t="shared" si="0"/>
        <v>137.4831809820968</v>
      </c>
      <c r="L32" s="48">
        <v>2.5492059627419352</v>
      </c>
    </row>
    <row r="33" spans="2:12" ht="14.25">
      <c r="B33" s="46">
        <v>29</v>
      </c>
      <c r="C33" s="50" t="s">
        <v>85</v>
      </c>
      <c r="D33" s="48">
        <v>84.23261761138711</v>
      </c>
      <c r="E33" s="48">
        <v>404.8527304268393</v>
      </c>
      <c r="F33" s="48">
        <v>2641.824208414937</v>
      </c>
      <c r="G33" s="48">
        <v>56.10983527187098</v>
      </c>
      <c r="H33" s="48">
        <v>0</v>
      </c>
      <c r="I33" s="49">
        <v>33.2681</v>
      </c>
      <c r="J33" s="49">
        <v>317.5487</v>
      </c>
      <c r="K33" s="49">
        <f t="shared" si="0"/>
        <v>3537.836191725034</v>
      </c>
      <c r="L33" s="48">
        <v>33.34515893780645</v>
      </c>
    </row>
    <row r="34" spans="2:12" ht="14.25">
      <c r="B34" s="46">
        <v>30</v>
      </c>
      <c r="C34" s="50" t="s">
        <v>86</v>
      </c>
      <c r="D34" s="48">
        <v>474.7336840991935</v>
      </c>
      <c r="E34" s="48">
        <v>1706.3500231784844</v>
      </c>
      <c r="F34" s="48">
        <v>3243.722284341163</v>
      </c>
      <c r="G34" s="48">
        <v>49.365106611064505</v>
      </c>
      <c r="H34" s="48">
        <v>0</v>
      </c>
      <c r="I34" s="49">
        <v>48.9807</v>
      </c>
      <c r="J34" s="49">
        <v>295.2268999999998</v>
      </c>
      <c r="K34" s="49">
        <f t="shared" si="0"/>
        <v>5818.378698229905</v>
      </c>
      <c r="L34" s="48">
        <v>41.93764418690321</v>
      </c>
    </row>
    <row r="35" spans="2:12" ht="14.25">
      <c r="B35" s="46">
        <v>31</v>
      </c>
      <c r="C35" s="47" t="s">
        <v>87</v>
      </c>
      <c r="D35" s="48">
        <v>6.498706611709677</v>
      </c>
      <c r="E35" s="48">
        <v>11.207976636741936</v>
      </c>
      <c r="F35" s="48">
        <v>72.60853522025803</v>
      </c>
      <c r="G35" s="48">
        <v>2.374941349</v>
      </c>
      <c r="H35" s="48">
        <v>0</v>
      </c>
      <c r="I35" s="49">
        <v>0</v>
      </c>
      <c r="J35" s="49">
        <v>0</v>
      </c>
      <c r="K35" s="49">
        <f t="shared" si="0"/>
        <v>92.69015981770964</v>
      </c>
      <c r="L35" s="48">
        <v>2.100820814129032</v>
      </c>
    </row>
    <row r="36" spans="2:12" ht="14.25">
      <c r="B36" s="46">
        <v>32</v>
      </c>
      <c r="C36" s="50" t="s">
        <v>88</v>
      </c>
      <c r="D36" s="48">
        <v>2012.5621132162903</v>
      </c>
      <c r="E36" s="48">
        <v>2558.386161326516</v>
      </c>
      <c r="F36" s="48">
        <v>5197.6673612783525</v>
      </c>
      <c r="G36" s="48">
        <v>101.7566668063226</v>
      </c>
      <c r="H36" s="48">
        <v>0</v>
      </c>
      <c r="I36" s="49">
        <v>472.1198</v>
      </c>
      <c r="J36" s="49">
        <v>967.6753000000004</v>
      </c>
      <c r="K36" s="49">
        <f t="shared" si="0"/>
        <v>11310.167402627483</v>
      </c>
      <c r="L36" s="48">
        <v>134.32601513506444</v>
      </c>
    </row>
    <row r="37" spans="2:12" ht="14.25">
      <c r="B37" s="46">
        <v>33</v>
      </c>
      <c r="C37" s="50" t="s">
        <v>89</v>
      </c>
      <c r="D37" s="48">
        <v>478.8069062960646</v>
      </c>
      <c r="E37" s="48">
        <v>1223.3145827358712</v>
      </c>
      <c r="F37" s="48">
        <v>2727.2650874849023</v>
      </c>
      <c r="G37" s="48">
        <v>66.78245856735482</v>
      </c>
      <c r="H37" s="48">
        <v>0</v>
      </c>
      <c r="I37" s="49">
        <v>215.77669999999998</v>
      </c>
      <c r="J37" s="49">
        <v>959.7285000000006</v>
      </c>
      <c r="K37" s="49">
        <f t="shared" si="0"/>
        <v>5671.674235084194</v>
      </c>
      <c r="L37" s="48">
        <v>67.98180689638711</v>
      </c>
    </row>
    <row r="38" spans="2:12" ht="14.25">
      <c r="B38" s="46">
        <v>34</v>
      </c>
      <c r="C38" s="50" t="s">
        <v>90</v>
      </c>
      <c r="D38" s="48">
        <v>2.0907857891290322</v>
      </c>
      <c r="E38" s="48">
        <v>11.319257018290319</v>
      </c>
      <c r="F38" s="48">
        <v>66.02857973119357</v>
      </c>
      <c r="G38" s="48">
        <v>2.4188177236129023</v>
      </c>
      <c r="H38" s="48">
        <v>0</v>
      </c>
      <c r="I38" s="49">
        <v>0.5461</v>
      </c>
      <c r="J38" s="49">
        <v>3.9412000000000003</v>
      </c>
      <c r="K38" s="49">
        <f t="shared" si="0"/>
        <v>86.34474026222581</v>
      </c>
      <c r="L38" s="48">
        <v>1.4415346001935483</v>
      </c>
    </row>
    <row r="39" spans="2:12" ht="14.25">
      <c r="B39" s="46">
        <v>35</v>
      </c>
      <c r="C39" s="50" t="s">
        <v>91</v>
      </c>
      <c r="D39" s="48">
        <v>447.978944845258</v>
      </c>
      <c r="E39" s="48">
        <v>1548.2604308786456</v>
      </c>
      <c r="F39" s="48">
        <v>8817.746104866063</v>
      </c>
      <c r="G39" s="48">
        <v>177.29153238945162</v>
      </c>
      <c r="H39" s="48">
        <v>0</v>
      </c>
      <c r="I39" s="49">
        <v>153.1097</v>
      </c>
      <c r="J39" s="49">
        <v>820.0869999999999</v>
      </c>
      <c r="K39" s="49">
        <f t="shared" si="0"/>
        <v>11964.47371297942</v>
      </c>
      <c r="L39" s="48">
        <v>119.29796508022578</v>
      </c>
    </row>
    <row r="40" spans="2:12" ht="14.25">
      <c r="B40" s="46">
        <v>36</v>
      </c>
      <c r="C40" s="50" t="s">
        <v>92</v>
      </c>
      <c r="D40" s="48">
        <v>41.422059965387085</v>
      </c>
      <c r="E40" s="48">
        <v>120.56971339293547</v>
      </c>
      <c r="F40" s="48">
        <v>837.3167951369031</v>
      </c>
      <c r="G40" s="48">
        <v>15.820146254709679</v>
      </c>
      <c r="H40" s="48">
        <v>0</v>
      </c>
      <c r="I40" s="49">
        <v>0.0002</v>
      </c>
      <c r="J40" s="49">
        <v>0.0031999999999999997</v>
      </c>
      <c r="K40" s="49">
        <f t="shared" si="0"/>
        <v>1015.1321147499353</v>
      </c>
      <c r="L40" s="48">
        <v>10.887055325193549</v>
      </c>
    </row>
    <row r="41" spans="2:12" ht="14.25">
      <c r="B41" s="46">
        <v>37</v>
      </c>
      <c r="C41" s="50" t="s">
        <v>93</v>
      </c>
      <c r="D41" s="48">
        <v>1651.6305524345482</v>
      </c>
      <c r="E41" s="48">
        <v>4080.056988266003</v>
      </c>
      <c r="F41" s="48">
        <v>7282.465292894583</v>
      </c>
      <c r="G41" s="48">
        <v>216.5827317660645</v>
      </c>
      <c r="H41" s="48">
        <v>0</v>
      </c>
      <c r="I41" s="49">
        <v>195.5725</v>
      </c>
      <c r="J41" s="49">
        <v>1545.5594999999996</v>
      </c>
      <c r="K41" s="49">
        <f t="shared" si="0"/>
        <v>14971.867565361197</v>
      </c>
      <c r="L41" s="48">
        <v>140.70189995558064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36411.919281898845</v>
      </c>
      <c r="E42" s="53">
        <f t="shared" si="1"/>
        <v>67488.53354346358</v>
      </c>
      <c r="F42" s="53">
        <f t="shared" si="1"/>
        <v>113038.94071890491</v>
      </c>
      <c r="G42" s="53">
        <f t="shared" si="1"/>
        <v>3090.4765361834848</v>
      </c>
      <c r="H42" s="53">
        <f t="shared" si="1"/>
        <v>0</v>
      </c>
      <c r="I42" s="53">
        <f t="shared" si="1"/>
        <v>6867.378914153143</v>
      </c>
      <c r="J42" s="53">
        <f t="shared" si="1"/>
        <v>50993.45468183793</v>
      </c>
      <c r="K42" s="53">
        <f t="shared" si="1"/>
        <v>277890.7036764419</v>
      </c>
      <c r="L42" s="53">
        <f t="shared" si="1"/>
        <v>2008.7813221087981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2022-04-11T05:49:16Z</dcterms:modified>
  <cp:category/>
  <cp:version/>
  <cp:contentType/>
  <cp:contentStatus/>
</cp:coreProperties>
</file>