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<sst xmlns="http://schemas.openxmlformats.org/spreadsheetml/2006/main" count="384" uniqueCount="350">
  <si>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</si>
  <si>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</si>
  <si>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</si>
  <si>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</si>
  <si>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</si>
  <si>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</si>
  <si>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</si>
  <si>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</si>
  <si>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</si>
  <si>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</si>
  <si>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</si>
  <si>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</si>
  <si>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</si>
  <si>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</si>
  <si>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</si>
  <si>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</si>
  <si>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</si>
  <si>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</si>
  <si>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</si>
  <si>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</si>
  <si>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</si>
  <si>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</si>
  <si>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</si>
  <si>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</si>
  <si>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</si>
  <si>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</si>
  <si>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</si>
  <si>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</si>
  <si>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</si>
  <si>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</si>
  <si>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</si>
  <si>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</si>
  <si>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</si>
  <si>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</si>
  <si>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</si>
  <si>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</si>
  <si>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</si>
  <si>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</si>
  <si>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</si>
  <si>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</si>
  <si>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</si>
  <si>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</si>
  <si>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</si>
  <si>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</si>
  <si>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</si>
  <si>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</si>
  <si>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</si>
  <si>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</si>
  <si>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</si>
  <si>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</si>
  <si>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</si>
  <si>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</si>
  <si>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</si>
  <si>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</si>
  <si>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</si>
  <si>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</si>
  <si>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</si>
  <si>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</si>
  <si>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</si>
  <si>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</si>
  <si>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</si>
  <si>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</si>
  <si>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</si>
  <si>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</si>
  <si>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</si>
  <si>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</si>
  <si>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</si>
  <si>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</si>
  <si>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</si>
  <si>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</si>
  <si>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</si>
  <si>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</si>
  <si>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</si>
  <si>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</si>
  <si>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</si>
  <si>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</si>
  <si>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</si>
  <si>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</si>
  <si>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</si>
  <si>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</si>
  <si>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</si>
  <si>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</si>
  <si>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</si>
  <si>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</si>
  <si>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</si>
  <si>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</si>
  <si>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</si>
  <si>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</si>
  <si>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</si>
  <si>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</si>
  <si>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</si>
  <si>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</si>
  <si>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</si>
  <si>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</si>
  <si>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</si>
  <si>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</si>
  <si>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</si>
  <si>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</si>
  <si>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</si>
  <si>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</si>
  <si>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</si>
  <si>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</si>
  <si>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</si>
  <si>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</si>
  <si>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</si>
  <si>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</si>
  <si>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</si>
  <si>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</si>
  <si>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</si>
  <si>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</si>
  <si>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</si>
  <si>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</si>
  <si>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</si>
  <si>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</si>
  <si>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</si>
  <si>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</si>
  <si>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</si>
  <si>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</si>
  <si>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</si>
  <si>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</si>
  <si>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</si>
  <si>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</si>
  <si>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</si>
  <si>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</si>
  <si>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</si>
  <si>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</si>
  <si>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</si>
  <si>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</si>
  <si>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</si>
  <si>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</si>
  <si>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</si>
  <si>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</si>
  <si>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</si>
  <si>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</si>
  <si>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</si>
  <si>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</si>
  <si>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</si>
  <si>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</si>
  <si>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</si>
  <si>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</si>
  <si>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</si>
  <si>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</si>
  <si>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</si>
  <si>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</si>
  <si>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</si>
  <si>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</si>
  <si>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</si>
  <si>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</si>
  <si>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</si>
  <si>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</si>
  <si>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</si>
  <si>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</si>
  <si>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</si>
  <si>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</si>
  <si>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</si>
  <si>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</si>
  <si>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</si>
  <si>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</si>
  <si>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</si>
  <si>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</si>
  <si>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</si>
  <si>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</si>
  <si>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</si>
  <si>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</si>
  <si>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</si>
  <si>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</si>
  <si>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</si>
  <si>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</si>
  <si>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</si>
  <si>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</si>
  <si>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</si>
  <si>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</si>
  <si>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</si>
  <si>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</si>
  <si>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</si>
  <si>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</si>
  <si>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</si>
  <si>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</si>
  <si>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</si>
  <si>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</si>
  <si>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</si>
  <si>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</si>
  <si>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</si>
  <si>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</si>
  <si>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</si>
  <si>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</si>
  <si>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</si>
  <si>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</si>
  <si>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</si>
  <si>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</si>
  <si>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</si>
  <si>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</si>
  <si>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</si>
  <si>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</si>
  <si>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</si>
  <si>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</si>
  <si>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</si>
  <si>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</si>
  <si>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</si>
  <si>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</si>
  <si>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</si>
  <si>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</si>
  <si>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</si>
  <si>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</si>
  <si>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</si>
  <si>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</si>
  <si>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</si>
  <si>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</si>
  <si>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</si>
  <si>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</si>
  <si>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</si>
  <si>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</si>
  <si>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</si>
  <si>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</si>
  <si>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</si>
  <si>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</si>
  <si>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</si>
  <si>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</si>
  <si>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</si>
  <si>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</si>
  <si>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</si>
  <si>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</si>
  <si>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</si>
  <si>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</si>
  <si>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</si>
  <si>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</si>
  <si>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</si>
  <si>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</si>
  <si>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</si>
  <si>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</si>
  <si>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</si>
  <si>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</si>
  <si>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</si>
  <si>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</si>
  <si>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</si>
  <si>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</si>
  <si>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</si>
  <si>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</si>
  <si>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</si>
  <si>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</si>
  <si>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</si>
  <si>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</si>
  <si>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</si>
  <si>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</si>
  <si>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</si>
  <si>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</si>
  <si>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</si>
  <si>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</si>
  <si>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</si>
  <si>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</si>
  <si>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</si>
  <si>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</si>
  <si>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</si>
  <si>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</si>
  <si>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</si>
  <si>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</si>
  <si>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</si>
  <si>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</si>
  <si>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</si>
  <si>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</si>
  <si>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</si>
  <si>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</si>
  <si>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</si>
  <si>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</si>
  <si>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</si>
  <si>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</si>
  <si>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</si>
  <si>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</si>
  <si>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</si>
  <si>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</si>
  <si>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</si>
  <si>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</si>
  <si>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</si>
  <si>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</si>
  <si>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</si>
  <si>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</si>
  <si>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</si>
  <si>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</si>
  <si>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</si>
  <si>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</si>
  <si>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</si>
  <si>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</si>
  <si>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</si>
  <si>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</si>
  <si>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</si>
  <si>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</si>
  <si>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</si>
  <si>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</si>
  <si>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</si>
  <si>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</si>
  <si>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</si>
  <si>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</si>
  <si>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</si>
  <si>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</si>
  <si>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</si>
  <si>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</si>
  <si>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</si>
  <si>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</si>
  <si>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</si>
  <si>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</si>
  <si>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</si>
  <si>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</si>
  <si>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</si>
  <si>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 SHORT TERM FUND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</si>
  <si>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</si>
  <si>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</si>
  <si>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</si>
  <si>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</si>
  <si>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</si>
  <si>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</si>
  <si>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</si>
  <si>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</si>
  <si>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</si>
  <si>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</si>
  <si>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</si>
  <si>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</si>
  <si>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</si>
  <si>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</si>
  <si>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</si>
  <si>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</si>
  <si>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FIXED HORIZON FUND - XXX - SERIES 9</t>
  </si>
  <si>
    <t>Reliance Mutual Fund: Net Assets Under Management (AAUM) as on MARCH 2016 (All figures in Rs. Crore)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</si>
  <si>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</si>
  <si>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</si>
  <si>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</si>
  <si>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</si>
  <si>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</si>
  <si>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</si>
  <si>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</si>
  <si>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</si>
  <si>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Table showing State wise /Union Territory wise contribution to AUM of category of schemes as on MARCH 2016</t>
  </si>
  <si>
    <t>R*SHARES GOLD ETF</t>
  </si>
  <si>
    <t>R*SHARES BANKING ETF</t>
  </si>
  <si>
    <t>R*SHARES CNX 100 ETF</t>
  </si>
  <si>
    <t>R*SHARES NIFTY ETF</t>
  </si>
  <si>
    <t>R*SHARES CONSUMPTION ETF</t>
  </si>
  <si>
    <t>R*SHARES DIVIDEND OPPORTUNITIES ETF</t>
  </si>
  <si>
    <t>R*SHARES SENSEX ETF</t>
  </si>
  <si>
    <t>R*SHARES NV20 ETF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</si>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</sst>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0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4" customWidth="1"/>
    <col min="64" max="64" width="10.7109375" style="0" bestFit="1" customWidth="1"/>
    <col min="65" max="65" width="12.28125" style="54" bestFit="1" customWidth="1"/>
  </cols>
  <sheetData>
    <row r="2" ht="15" customHeight="1" thickBot="1">
      <c r="B2" s="1"/>
    </row>
    <row r="3" spans="1:63" ht="15.75" customHeight="1" thickBot="1">
      <c r="A3" s="79" t="s">
        <v>0</v>
      </c>
      <c r="B3" s="81" t="s">
        <v>1</v>
      </c>
      <c r="C3" s="84" t="s">
        <v>321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6"/>
    </row>
    <row r="4" spans="1:63" ht="18.75" thickBot="1">
      <c r="A4" s="80"/>
      <c r="B4" s="82"/>
      <c r="C4" s="73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73" t="s">
        <v>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5"/>
      <c r="AQ4" s="73" t="s">
        <v>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5"/>
      <c r="BK4" s="76" t="s">
        <v>35</v>
      </c>
    </row>
    <row r="5" spans="1:63" ht="18.75" thickBot="1">
      <c r="A5" s="80"/>
      <c r="B5" s="82"/>
      <c r="C5" s="70" t="s">
        <v>5</v>
      </c>
      <c r="D5" s="71"/>
      <c r="E5" s="71"/>
      <c r="F5" s="71"/>
      <c r="G5" s="71"/>
      <c r="H5" s="71"/>
      <c r="I5" s="71"/>
      <c r="J5" s="71"/>
      <c r="K5" s="71"/>
      <c r="L5" s="72"/>
      <c r="M5" s="70" t="s">
        <v>6</v>
      </c>
      <c r="N5" s="71"/>
      <c r="O5" s="71"/>
      <c r="P5" s="71"/>
      <c r="Q5" s="71"/>
      <c r="R5" s="71"/>
      <c r="S5" s="71"/>
      <c r="T5" s="71"/>
      <c r="U5" s="71"/>
      <c r="V5" s="72"/>
      <c r="W5" s="70" t="s">
        <v>5</v>
      </c>
      <c r="X5" s="71"/>
      <c r="Y5" s="71"/>
      <c r="Z5" s="71"/>
      <c r="AA5" s="71"/>
      <c r="AB5" s="71"/>
      <c r="AC5" s="71"/>
      <c r="AD5" s="71"/>
      <c r="AE5" s="71"/>
      <c r="AF5" s="72"/>
      <c r="AG5" s="70" t="s">
        <v>6</v>
      </c>
      <c r="AH5" s="71"/>
      <c r="AI5" s="71"/>
      <c r="AJ5" s="71"/>
      <c r="AK5" s="71"/>
      <c r="AL5" s="71"/>
      <c r="AM5" s="71"/>
      <c r="AN5" s="71"/>
      <c r="AO5" s="71"/>
      <c r="AP5" s="72"/>
      <c r="AQ5" s="70" t="s">
        <v>5</v>
      </c>
      <c r="AR5" s="71"/>
      <c r="AS5" s="71"/>
      <c r="AT5" s="71"/>
      <c r="AU5" s="71"/>
      <c r="AV5" s="71"/>
      <c r="AW5" s="71"/>
      <c r="AX5" s="71"/>
      <c r="AY5" s="71"/>
      <c r="AZ5" s="72"/>
      <c r="BA5" s="70" t="s">
        <v>6</v>
      </c>
      <c r="BB5" s="71"/>
      <c r="BC5" s="71"/>
      <c r="BD5" s="71"/>
      <c r="BE5" s="71"/>
      <c r="BF5" s="71"/>
      <c r="BG5" s="71"/>
      <c r="BH5" s="71"/>
      <c r="BI5" s="71"/>
      <c r="BJ5" s="72"/>
      <c r="BK5" s="77"/>
    </row>
    <row r="6" spans="1:63" ht="18" customHeight="1">
      <c r="A6" s="80"/>
      <c r="B6" s="82"/>
      <c r="C6" s="64" t="s">
        <v>7</v>
      </c>
      <c r="D6" s="65"/>
      <c r="E6" s="65"/>
      <c r="F6" s="65"/>
      <c r="G6" s="66"/>
      <c r="H6" s="67" t="s">
        <v>8</v>
      </c>
      <c r="I6" s="68"/>
      <c r="J6" s="68"/>
      <c r="K6" s="68"/>
      <c r="L6" s="69"/>
      <c r="M6" s="64" t="s">
        <v>7</v>
      </c>
      <c r="N6" s="65"/>
      <c r="O6" s="65"/>
      <c r="P6" s="65"/>
      <c r="Q6" s="66"/>
      <c r="R6" s="67" t="s">
        <v>8</v>
      </c>
      <c r="S6" s="68"/>
      <c r="T6" s="68"/>
      <c r="U6" s="68"/>
      <c r="V6" s="69"/>
      <c r="W6" s="64" t="s">
        <v>7</v>
      </c>
      <c r="X6" s="65"/>
      <c r="Y6" s="65"/>
      <c r="Z6" s="65"/>
      <c r="AA6" s="66"/>
      <c r="AB6" s="67" t="s">
        <v>8</v>
      </c>
      <c r="AC6" s="68"/>
      <c r="AD6" s="68"/>
      <c r="AE6" s="68"/>
      <c r="AF6" s="69"/>
      <c r="AG6" s="64" t="s">
        <v>7</v>
      </c>
      <c r="AH6" s="65"/>
      <c r="AI6" s="65"/>
      <c r="AJ6" s="65"/>
      <c r="AK6" s="66"/>
      <c r="AL6" s="67" t="s">
        <v>8</v>
      </c>
      <c r="AM6" s="68"/>
      <c r="AN6" s="68"/>
      <c r="AO6" s="68"/>
      <c r="AP6" s="69"/>
      <c r="AQ6" s="64" t="s">
        <v>7</v>
      </c>
      <c r="AR6" s="65"/>
      <c r="AS6" s="65"/>
      <c r="AT6" s="65"/>
      <c r="AU6" s="66"/>
      <c r="AV6" s="67" t="s">
        <v>8</v>
      </c>
      <c r="AW6" s="68"/>
      <c r="AX6" s="68"/>
      <c r="AY6" s="68"/>
      <c r="AZ6" s="69"/>
      <c r="BA6" s="64" t="s">
        <v>7</v>
      </c>
      <c r="BB6" s="65"/>
      <c r="BC6" s="65"/>
      <c r="BD6" s="65"/>
      <c r="BE6" s="66"/>
      <c r="BF6" s="67" t="s">
        <v>8</v>
      </c>
      <c r="BG6" s="68"/>
      <c r="BH6" s="68"/>
      <c r="BI6" s="68"/>
      <c r="BJ6" s="69"/>
      <c r="BK6" s="77"/>
    </row>
    <row r="7" spans="1:63" ht="15.75">
      <c r="A7" s="80"/>
      <c r="B7" s="83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8"/>
    </row>
    <row r="8" spans="1:63" ht="18">
      <c r="A8" s="59" t="s">
        <v>96</v>
      </c>
      <c r="B8" s="57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8"/>
    </row>
    <row r="9" spans="1:62" ht="15.75">
      <c r="A9" s="5" t="s">
        <v>9</v>
      </c>
      <c r="B9" s="2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304</v>
      </c>
      <c r="C10" s="11">
        <v>23.4731497921612</v>
      </c>
      <c r="D10" s="9">
        <v>729.2034210622578</v>
      </c>
      <c r="E10" s="9">
        <v>0</v>
      </c>
      <c r="F10" s="9">
        <v>0</v>
      </c>
      <c r="G10" s="10">
        <v>0</v>
      </c>
      <c r="H10" s="11">
        <v>90.92803639522192</v>
      </c>
      <c r="I10" s="9">
        <v>8431.753691761156</v>
      </c>
      <c r="J10" s="9">
        <v>2187.767271910386</v>
      </c>
      <c r="K10" s="9">
        <v>13.1362441674838</v>
      </c>
      <c r="L10" s="10">
        <v>257.7551596694171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39.1721258840603</v>
      </c>
      <c r="S10" s="9">
        <v>740.2757467416102</v>
      </c>
      <c r="T10" s="9">
        <v>344.00134945832184</v>
      </c>
      <c r="U10" s="9">
        <v>0</v>
      </c>
      <c r="V10" s="10">
        <v>36.230014072126004</v>
      </c>
      <c r="W10" s="11">
        <v>0</v>
      </c>
      <c r="X10" s="9">
        <v>0.49846315529030005</v>
      </c>
      <c r="Y10" s="9">
        <v>0</v>
      </c>
      <c r="Z10" s="9">
        <v>0</v>
      </c>
      <c r="AA10" s="10">
        <v>0</v>
      </c>
      <c r="AB10" s="11">
        <v>0.5889229685796001</v>
      </c>
      <c r="AC10" s="9">
        <v>25.0997376487417</v>
      </c>
      <c r="AD10" s="9">
        <v>0</v>
      </c>
      <c r="AE10" s="9">
        <v>0</v>
      </c>
      <c r="AF10" s="10">
        <v>0.039861225903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0.29018583838529993</v>
      </c>
      <c r="AM10" s="9">
        <v>7.72371612E-05</v>
      </c>
      <c r="AN10" s="9">
        <v>0</v>
      </c>
      <c r="AO10" s="9">
        <v>0</v>
      </c>
      <c r="AP10" s="10">
        <v>0.1583471726771</v>
      </c>
      <c r="AQ10" s="11">
        <v>0</v>
      </c>
      <c r="AR10" s="9">
        <v>64.4907269614837</v>
      </c>
      <c r="AS10" s="9">
        <v>0</v>
      </c>
      <c r="AT10" s="9">
        <v>0</v>
      </c>
      <c r="AU10" s="10">
        <v>0</v>
      </c>
      <c r="AV10" s="11">
        <v>560.3343268515154</v>
      </c>
      <c r="AW10" s="9">
        <v>7209.870382054872</v>
      </c>
      <c r="AX10" s="9">
        <v>1408.0566294244825</v>
      </c>
      <c r="AY10" s="9">
        <v>0</v>
      </c>
      <c r="AZ10" s="10">
        <v>337.4643332341406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96.4737694356261</v>
      </c>
      <c r="BG10" s="9">
        <v>658.5540156672473</v>
      </c>
      <c r="BH10" s="9">
        <v>69.15205530567519</v>
      </c>
      <c r="BI10" s="9">
        <v>0</v>
      </c>
      <c r="BJ10" s="10">
        <v>110.09493778013062</v>
      </c>
      <c r="BK10" s="16">
        <f>SUM(C10:BJ10)</f>
        <v>23434.86298287611</v>
      </c>
      <c r="BL10" s="15"/>
      <c r="BM10" s="49"/>
    </row>
    <row r="11" spans="1:65" s="12" customFormat="1" ht="15">
      <c r="A11" s="5"/>
      <c r="B11" s="8" t="s">
        <v>305</v>
      </c>
      <c r="C11" s="11">
        <v>0</v>
      </c>
      <c r="D11" s="9">
        <v>0.5356869001935</v>
      </c>
      <c r="E11" s="9">
        <v>0</v>
      </c>
      <c r="F11" s="9">
        <v>0</v>
      </c>
      <c r="G11" s="10">
        <v>0</v>
      </c>
      <c r="H11" s="11">
        <v>53.65760778025549</v>
      </c>
      <c r="I11" s="9">
        <v>2413.581046612837</v>
      </c>
      <c r="J11" s="9">
        <v>641.9568799073866</v>
      </c>
      <c r="K11" s="9">
        <v>0</v>
      </c>
      <c r="L11" s="10">
        <v>28.138417329127204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23.163658357642</v>
      </c>
      <c r="S11" s="9">
        <v>173.77056249177286</v>
      </c>
      <c r="T11" s="9">
        <v>29.5184192945799</v>
      </c>
      <c r="U11" s="9">
        <v>0</v>
      </c>
      <c r="V11" s="10">
        <v>16.563798274707803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0.08488802232220002</v>
      </c>
      <c r="AC11" s="9">
        <v>3.1033976201612</v>
      </c>
      <c r="AD11" s="9">
        <v>0</v>
      </c>
      <c r="AE11" s="9">
        <v>0</v>
      </c>
      <c r="AF11" s="10">
        <v>0.2966604074513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0.0103894350319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2.5946716848709</v>
      </c>
      <c r="AS11" s="9">
        <v>0</v>
      </c>
      <c r="AT11" s="9">
        <v>0</v>
      </c>
      <c r="AU11" s="10">
        <v>0</v>
      </c>
      <c r="AV11" s="11">
        <v>365.5068289591104</v>
      </c>
      <c r="AW11" s="9">
        <v>887.0886813495661</v>
      </c>
      <c r="AX11" s="9">
        <v>12.005206086419099</v>
      </c>
      <c r="AY11" s="9">
        <v>0</v>
      </c>
      <c r="AZ11" s="10">
        <v>207.41746211967956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281.76670851509806</v>
      </c>
      <c r="BG11" s="9">
        <v>174.2604377227957</v>
      </c>
      <c r="BH11" s="9">
        <v>52.9303909834504</v>
      </c>
      <c r="BI11" s="9">
        <v>0</v>
      </c>
      <c r="BJ11" s="10">
        <v>147.68748969051242</v>
      </c>
      <c r="BK11" s="16">
        <f>SUM(C11:BJ11)</f>
        <v>5515.639289544972</v>
      </c>
      <c r="BL11" s="15"/>
      <c r="BM11" s="49"/>
    </row>
    <row r="12" spans="1:65" s="12" customFormat="1" ht="15">
      <c r="A12" s="5"/>
      <c r="B12" s="8" t="s">
        <v>99</v>
      </c>
      <c r="C12" s="11">
        <v>0</v>
      </c>
      <c r="D12" s="9">
        <v>518.851844249903</v>
      </c>
      <c r="E12" s="9">
        <v>0</v>
      </c>
      <c r="F12" s="9">
        <v>0</v>
      </c>
      <c r="G12" s="10">
        <v>0.28710903874189997</v>
      </c>
      <c r="H12" s="11">
        <v>40.3248245050628</v>
      </c>
      <c r="I12" s="9">
        <v>2070.6511262712243</v>
      </c>
      <c r="J12" s="9">
        <v>1124.4155754979354</v>
      </c>
      <c r="K12" s="9">
        <v>77.1790727038709</v>
      </c>
      <c r="L12" s="10">
        <v>48.951107745643796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10.025853397611304</v>
      </c>
      <c r="S12" s="9">
        <v>150.0137786436123</v>
      </c>
      <c r="T12" s="9">
        <v>25.370325668515903</v>
      </c>
      <c r="U12" s="9">
        <v>0</v>
      </c>
      <c r="V12" s="10">
        <v>4.9149169244504</v>
      </c>
      <c r="W12" s="11">
        <v>0</v>
      </c>
      <c r="X12" s="9">
        <v>21.2739541114838</v>
      </c>
      <c r="Y12" s="9">
        <v>0</v>
      </c>
      <c r="Z12" s="9">
        <v>0</v>
      </c>
      <c r="AA12" s="10">
        <v>0</v>
      </c>
      <c r="AB12" s="11">
        <v>0.6593899188386</v>
      </c>
      <c r="AC12" s="9">
        <v>0.8908471583225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0.0173513293224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154.1984036669433</v>
      </c>
      <c r="AW12" s="9">
        <v>1068.4872352264765</v>
      </c>
      <c r="AX12" s="9">
        <v>102.4374301990321</v>
      </c>
      <c r="AY12" s="9">
        <v>0</v>
      </c>
      <c r="AZ12" s="10">
        <v>40.3169383889256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18.0405326620124</v>
      </c>
      <c r="BG12" s="9">
        <v>238.14746836893443</v>
      </c>
      <c r="BH12" s="9">
        <v>4.4018969260965</v>
      </c>
      <c r="BI12" s="9">
        <v>0</v>
      </c>
      <c r="BJ12" s="10">
        <v>5.482049783801299</v>
      </c>
      <c r="BK12" s="16">
        <f>SUM(C12:BJ12)</f>
        <v>5725.339032386762</v>
      </c>
      <c r="BL12" s="15"/>
      <c r="BM12" s="49"/>
    </row>
    <row r="13" spans="1:65" s="20" customFormat="1" ht="15">
      <c r="A13" s="5"/>
      <c r="B13" s="14" t="s">
        <v>11</v>
      </c>
      <c r="C13" s="19">
        <f>SUM(C10:C12)</f>
        <v>23.4731497921612</v>
      </c>
      <c r="D13" s="17">
        <f aca="true" t="shared" si="0" ref="D13:BK13">SUM(D10:D12)</f>
        <v>1248.5909522123543</v>
      </c>
      <c r="E13" s="17">
        <f t="shared" si="0"/>
        <v>0</v>
      </c>
      <c r="F13" s="17">
        <f t="shared" si="0"/>
        <v>0</v>
      </c>
      <c r="G13" s="18">
        <f t="shared" si="0"/>
        <v>0.28710903874189997</v>
      </c>
      <c r="H13" s="19">
        <f t="shared" si="0"/>
        <v>184.9104686805402</v>
      </c>
      <c r="I13" s="17">
        <f t="shared" si="0"/>
        <v>12915.985864645218</v>
      </c>
      <c r="J13" s="17">
        <f t="shared" si="0"/>
        <v>3954.139727315708</v>
      </c>
      <c r="K13" s="17">
        <f t="shared" si="0"/>
        <v>90.3153168713547</v>
      </c>
      <c r="L13" s="18">
        <f t="shared" si="0"/>
        <v>334.8446847441881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72.3616376393136</v>
      </c>
      <c r="S13" s="17">
        <f t="shared" si="0"/>
        <v>1064.0600878769953</v>
      </c>
      <c r="T13" s="17">
        <f t="shared" si="0"/>
        <v>398.89009442141764</v>
      </c>
      <c r="U13" s="17">
        <f t="shared" si="0"/>
        <v>0</v>
      </c>
      <c r="V13" s="18">
        <f t="shared" si="0"/>
        <v>57.708729271284206</v>
      </c>
      <c r="W13" s="19">
        <f t="shared" si="0"/>
        <v>0</v>
      </c>
      <c r="X13" s="17">
        <f t="shared" si="0"/>
        <v>21.7724172667741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1.3332009097404</v>
      </c>
      <c r="AC13" s="17">
        <f t="shared" si="0"/>
        <v>29.093982427225402</v>
      </c>
      <c r="AD13" s="17">
        <f t="shared" si="0"/>
        <v>0</v>
      </c>
      <c r="AE13" s="17">
        <f t="shared" si="0"/>
        <v>0</v>
      </c>
      <c r="AF13" s="18">
        <f t="shared" si="0"/>
        <v>0.3365216333543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0.31792660273959994</v>
      </c>
      <c r="AM13" s="17">
        <f t="shared" si="0"/>
        <v>7.72371612E-05</v>
      </c>
      <c r="AN13" s="17">
        <f t="shared" si="0"/>
        <v>0</v>
      </c>
      <c r="AO13" s="17">
        <f t="shared" si="0"/>
        <v>0</v>
      </c>
      <c r="AP13" s="18">
        <f t="shared" si="0"/>
        <v>0.1583471726771</v>
      </c>
      <c r="AQ13" s="19">
        <f t="shared" si="0"/>
        <v>0</v>
      </c>
      <c r="AR13" s="17">
        <f t="shared" si="0"/>
        <v>67.0853986463546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1080.0395594775691</v>
      </c>
      <c r="AW13" s="17">
        <f t="shared" si="0"/>
        <v>9165.446298630915</v>
      </c>
      <c r="AX13" s="17">
        <f t="shared" si="0"/>
        <v>1522.4992657099338</v>
      </c>
      <c r="AY13" s="17">
        <f t="shared" si="0"/>
        <v>0</v>
      </c>
      <c r="AZ13" s="18">
        <f t="shared" si="0"/>
        <v>585.1987337427457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396.28101061273657</v>
      </c>
      <c r="BG13" s="17">
        <f t="shared" si="0"/>
        <v>1070.9619217589775</v>
      </c>
      <c r="BH13" s="17">
        <f t="shared" si="0"/>
        <v>126.48434321522208</v>
      </c>
      <c r="BI13" s="17">
        <f t="shared" si="0"/>
        <v>0</v>
      </c>
      <c r="BJ13" s="18">
        <f t="shared" si="0"/>
        <v>263.26447725444433</v>
      </c>
      <c r="BK13" s="31">
        <f t="shared" si="0"/>
        <v>34675.841304807844</v>
      </c>
      <c r="BL13" s="15"/>
      <c r="BM13" s="55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5"/>
    </row>
    <row r="15" spans="1:65" s="20" customFormat="1" ht="15">
      <c r="A15" s="5" t="s">
        <v>12</v>
      </c>
      <c r="B15" s="26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  <c r="BL15" s="15"/>
      <c r="BM15" s="55"/>
    </row>
    <row r="16" spans="1:65" s="12" customFormat="1" ht="15">
      <c r="A16" s="5"/>
      <c r="B16" s="8" t="s">
        <v>32</v>
      </c>
      <c r="C16" s="11">
        <v>0</v>
      </c>
      <c r="D16" s="9">
        <v>38.903763559999895</v>
      </c>
      <c r="E16" s="9">
        <v>0</v>
      </c>
      <c r="F16" s="9">
        <v>0</v>
      </c>
      <c r="G16" s="10">
        <v>0</v>
      </c>
      <c r="H16" s="11">
        <v>378.68762941912746</v>
      </c>
      <c r="I16" s="9">
        <v>232.8986087157085</v>
      </c>
      <c r="J16" s="9">
        <v>78.9210022444838</v>
      </c>
      <c r="K16" s="9">
        <v>0</v>
      </c>
      <c r="L16" s="10">
        <v>18.812736312514502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3.2245807932563997</v>
      </c>
      <c r="S16" s="9">
        <v>12.8983224422579</v>
      </c>
      <c r="T16" s="9">
        <v>10.729788378644999</v>
      </c>
      <c r="U16" s="9">
        <v>0</v>
      </c>
      <c r="V16" s="10">
        <v>1.2876251261277998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0.9535118840322001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0.0005212508709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80.73939840743789</v>
      </c>
      <c r="AW16" s="9">
        <v>360.0927680603109</v>
      </c>
      <c r="AX16" s="9">
        <v>8.0894080699677</v>
      </c>
      <c r="AY16" s="9">
        <v>0</v>
      </c>
      <c r="AZ16" s="10">
        <v>164.10239022034585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8.337436936247299</v>
      </c>
      <c r="BG16" s="9">
        <v>34.05551353622439</v>
      </c>
      <c r="BH16" s="9">
        <v>3.8498137138386</v>
      </c>
      <c r="BI16" s="9">
        <v>0</v>
      </c>
      <c r="BJ16" s="10">
        <v>10.220660131026602</v>
      </c>
      <c r="BK16" s="16">
        <f>SUM(C16:BJ16)</f>
        <v>1446.8054792024236</v>
      </c>
      <c r="BL16" s="15"/>
      <c r="BM16" s="49"/>
    </row>
    <row r="17" spans="1:65" s="20" customFormat="1" ht="15">
      <c r="A17" s="5"/>
      <c r="B17" s="14" t="s">
        <v>14</v>
      </c>
      <c r="C17" s="19">
        <f>SUM(C16)</f>
        <v>0</v>
      </c>
      <c r="D17" s="17">
        <f>SUM(D16)</f>
        <v>38.903763559999895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378.68762941912746</v>
      </c>
      <c r="I17" s="17">
        <f t="shared" si="1"/>
        <v>232.8986087157085</v>
      </c>
      <c r="J17" s="17">
        <f t="shared" si="1"/>
        <v>78.9210022444838</v>
      </c>
      <c r="K17" s="17">
        <f t="shared" si="1"/>
        <v>0</v>
      </c>
      <c r="L17" s="18">
        <f t="shared" si="1"/>
        <v>18.812736312514502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3.2245807932563997</v>
      </c>
      <c r="S17" s="17">
        <f t="shared" si="1"/>
        <v>12.8983224422579</v>
      </c>
      <c r="T17" s="17">
        <f t="shared" si="1"/>
        <v>10.729788378644999</v>
      </c>
      <c r="U17" s="17">
        <f t="shared" si="1"/>
        <v>0</v>
      </c>
      <c r="V17" s="18">
        <f t="shared" si="1"/>
        <v>1.2876251261277998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0.9535118840322001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0.0005212508709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80.73939840743789</v>
      </c>
      <c r="AW17" s="17">
        <f t="shared" si="1"/>
        <v>360.0927680603109</v>
      </c>
      <c r="AX17" s="17">
        <f t="shared" si="1"/>
        <v>8.0894080699677</v>
      </c>
      <c r="AY17" s="17">
        <f t="shared" si="1"/>
        <v>0</v>
      </c>
      <c r="AZ17" s="18">
        <f t="shared" si="1"/>
        <v>164.10239022034585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8.337436936247299</v>
      </c>
      <c r="BG17" s="17">
        <f t="shared" si="1"/>
        <v>34.05551353622439</v>
      </c>
      <c r="BH17" s="17">
        <f t="shared" si="1"/>
        <v>3.8498137138386</v>
      </c>
      <c r="BI17" s="17">
        <f t="shared" si="1"/>
        <v>0</v>
      </c>
      <c r="BJ17" s="18">
        <f t="shared" si="1"/>
        <v>10.220660131026602</v>
      </c>
      <c r="BK17" s="18">
        <f t="shared" si="1"/>
        <v>1446.8054792024236</v>
      </c>
      <c r="BL17" s="15"/>
      <c r="BM17" s="55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5"/>
    </row>
    <row r="19" spans="1:65" s="12" customFormat="1" ht="15">
      <c r="A19" s="5" t="s">
        <v>15</v>
      </c>
      <c r="B19" s="26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6"/>
      <c r="BL19" s="15"/>
      <c r="BM19" s="56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0.1411824309998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0.0034799080645000003</v>
      </c>
      <c r="S20" s="9">
        <v>0</v>
      </c>
      <c r="T20" s="9">
        <v>0</v>
      </c>
      <c r="U20" s="9">
        <v>0</v>
      </c>
      <c r="V20" s="10">
        <v>0.047045772935300004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1.7983652236122996</v>
      </c>
      <c r="AW20" s="9">
        <v>6.353816878526318</v>
      </c>
      <c r="AX20" s="9">
        <v>0</v>
      </c>
      <c r="AY20" s="9">
        <v>0</v>
      </c>
      <c r="AZ20" s="10">
        <v>52.9874676088028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0.3541630101289</v>
      </c>
      <c r="BG20" s="9">
        <v>0.3392778225806</v>
      </c>
      <c r="BH20" s="9">
        <v>0</v>
      </c>
      <c r="BI20" s="9">
        <v>0</v>
      </c>
      <c r="BJ20" s="10">
        <v>6.995866824257</v>
      </c>
      <c r="BK20" s="16">
        <f aca="true" t="shared" si="2" ref="BK20:BK122">SUM(C20:BJ20)</f>
        <v>69.0206654799075</v>
      </c>
      <c r="BL20" s="15"/>
      <c r="BM20" s="49"/>
    </row>
    <row r="21" spans="1:65" s="12" customFormat="1" ht="15">
      <c r="A21" s="5"/>
      <c r="B21" s="8" t="s">
        <v>220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0.000660825</v>
      </c>
      <c r="I21" s="9">
        <v>0</v>
      </c>
      <c r="J21" s="9">
        <v>0</v>
      </c>
      <c r="K21" s="9">
        <v>0</v>
      </c>
      <c r="L21" s="10">
        <v>0.2679620813548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0.000660825</v>
      </c>
      <c r="S21" s="9">
        <v>0</v>
      </c>
      <c r="T21" s="9">
        <v>0</v>
      </c>
      <c r="U21" s="9">
        <v>0</v>
      </c>
      <c r="V21" s="10">
        <v>0.001718145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0.0624927826447</v>
      </c>
      <c r="AW21" s="9">
        <v>6.431313499303661</v>
      </c>
      <c r="AX21" s="9">
        <v>0</v>
      </c>
      <c r="AY21" s="9">
        <v>0</v>
      </c>
      <c r="AZ21" s="10">
        <v>36.7287023738053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0.020934695258</v>
      </c>
      <c r="BG21" s="9">
        <v>0.26433</v>
      </c>
      <c r="BH21" s="9">
        <v>0</v>
      </c>
      <c r="BI21" s="9">
        <v>0</v>
      </c>
      <c r="BJ21" s="10">
        <v>2.6887924750965997</v>
      </c>
      <c r="BK21" s="16">
        <f t="shared" si="2"/>
        <v>46.46756770246306</v>
      </c>
      <c r="BL21" s="15"/>
      <c r="BM21" s="49"/>
    </row>
    <row r="22" spans="1:65" s="12" customFormat="1" ht="15">
      <c r="A22" s="5"/>
      <c r="B22" s="8" t="s">
        <v>101</v>
      </c>
      <c r="C22" s="11">
        <v>0</v>
      </c>
      <c r="D22" s="9">
        <v>5.667837096774099</v>
      </c>
      <c r="E22" s="9">
        <v>0</v>
      </c>
      <c r="F22" s="9">
        <v>0</v>
      </c>
      <c r="G22" s="10">
        <v>0</v>
      </c>
      <c r="H22" s="11">
        <v>0.0002734840322</v>
      </c>
      <c r="I22" s="9">
        <v>0</v>
      </c>
      <c r="J22" s="9">
        <v>0</v>
      </c>
      <c r="K22" s="9">
        <v>0</v>
      </c>
      <c r="L22" s="10">
        <v>0.7554376656770001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0.0006541740321999999</v>
      </c>
      <c r="S22" s="9">
        <v>0</v>
      </c>
      <c r="T22" s="9">
        <v>0</v>
      </c>
      <c r="U22" s="9">
        <v>0</v>
      </c>
      <c r="V22" s="10">
        <v>0.0032708701612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0.060576014031800005</v>
      </c>
      <c r="AW22" s="9">
        <v>1.635435080617133</v>
      </c>
      <c r="AX22" s="9">
        <v>0</v>
      </c>
      <c r="AY22" s="9">
        <v>0</v>
      </c>
      <c r="AZ22" s="10">
        <v>12.2031119501268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0.016818740515800002</v>
      </c>
      <c r="BG22" s="9">
        <v>4.9063052419354</v>
      </c>
      <c r="BH22" s="9">
        <v>0</v>
      </c>
      <c r="BI22" s="9">
        <v>0</v>
      </c>
      <c r="BJ22" s="10">
        <v>1.0792801910315</v>
      </c>
      <c r="BK22" s="16">
        <f t="shared" si="2"/>
        <v>26.32900050893513</v>
      </c>
      <c r="BL22" s="15"/>
      <c r="BM22" s="49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26.705564516128998</v>
      </c>
      <c r="I23" s="9">
        <v>6.3584677419354</v>
      </c>
      <c r="J23" s="9">
        <v>0</v>
      </c>
      <c r="K23" s="9">
        <v>0</v>
      </c>
      <c r="L23" s="10">
        <v>4.0747875232578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0.0006358467741</v>
      </c>
      <c r="S23" s="9">
        <v>6.4319716290321</v>
      </c>
      <c r="T23" s="9">
        <v>0</v>
      </c>
      <c r="U23" s="9">
        <v>0</v>
      </c>
      <c r="V23" s="10">
        <v>0.2024130012898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5.6643685576119</v>
      </c>
      <c r="AW23" s="9">
        <v>38.787375758934814</v>
      </c>
      <c r="AX23" s="9">
        <v>0</v>
      </c>
      <c r="AY23" s="9">
        <v>0</v>
      </c>
      <c r="AZ23" s="10">
        <v>96.174632904765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0.1258251593216</v>
      </c>
      <c r="BG23" s="9">
        <v>1.5722449551612</v>
      </c>
      <c r="BH23" s="9">
        <v>0</v>
      </c>
      <c r="BI23" s="9">
        <v>0</v>
      </c>
      <c r="BJ23" s="10">
        <v>8.1758621088034</v>
      </c>
      <c r="BK23" s="16">
        <f t="shared" si="2"/>
        <v>194.27414970301612</v>
      </c>
      <c r="BL23" s="15"/>
      <c r="BM23" s="56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0.19661415</v>
      </c>
      <c r="I24" s="9">
        <v>33.8683729354838</v>
      </c>
      <c r="J24" s="9">
        <v>0</v>
      </c>
      <c r="K24" s="9">
        <v>0</v>
      </c>
      <c r="L24" s="10">
        <v>6.2173199665159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0.0105283706129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</v>
      </c>
      <c r="AW24" s="9">
        <v>40.51923261182936</v>
      </c>
      <c r="AX24" s="9">
        <v>0</v>
      </c>
      <c r="AY24" s="9">
        <v>0</v>
      </c>
      <c r="AZ24" s="10">
        <v>16.6251364159346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31.6526854838709</v>
      </c>
      <c r="BH24" s="9">
        <v>0</v>
      </c>
      <c r="BI24" s="9">
        <v>0</v>
      </c>
      <c r="BJ24" s="10">
        <v>0.072168122903</v>
      </c>
      <c r="BK24" s="16">
        <f t="shared" si="2"/>
        <v>129.16205805715046</v>
      </c>
      <c r="BL24" s="15"/>
      <c r="BM24" s="56"/>
    </row>
    <row r="25" spans="1:65" s="12" customFormat="1" ht="15">
      <c r="A25" s="5"/>
      <c r="B25" s="8" t="s">
        <v>104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0.060307888225700004</v>
      </c>
      <c r="I25" s="9">
        <v>19.600063673387</v>
      </c>
      <c r="J25" s="9">
        <v>0</v>
      </c>
      <c r="K25" s="9">
        <v>0</v>
      </c>
      <c r="L25" s="10">
        <v>5.359816936257699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0.0225484367741</v>
      </c>
      <c r="S25" s="9">
        <v>0.06217308064510001</v>
      </c>
      <c r="T25" s="9">
        <v>0</v>
      </c>
      <c r="U25" s="9">
        <v>0</v>
      </c>
      <c r="V25" s="10">
        <v>0.1933582808062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1.0435441199661</v>
      </c>
      <c r="AW25" s="9">
        <v>6.376220732918803</v>
      </c>
      <c r="AX25" s="9">
        <v>0</v>
      </c>
      <c r="AY25" s="9">
        <v>0</v>
      </c>
      <c r="AZ25" s="10">
        <v>38.24291319641631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0.1166685720963</v>
      </c>
      <c r="BG25" s="9">
        <v>0.09143057477409999</v>
      </c>
      <c r="BH25" s="9">
        <v>0</v>
      </c>
      <c r="BI25" s="9">
        <v>0</v>
      </c>
      <c r="BJ25" s="10">
        <v>3.2681132360309992</v>
      </c>
      <c r="BK25" s="16">
        <f t="shared" si="2"/>
        <v>74.43715872829841</v>
      </c>
      <c r="BL25" s="15"/>
      <c r="BM25" s="56"/>
    </row>
    <row r="26" spans="1:65" s="12" customFormat="1" ht="15">
      <c r="A26" s="5"/>
      <c r="B26" s="8" t="s">
        <v>105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0.0559564101612</v>
      </c>
      <c r="I26" s="9">
        <v>15.089369032258</v>
      </c>
      <c r="J26" s="9">
        <v>0</v>
      </c>
      <c r="K26" s="9">
        <v>0</v>
      </c>
      <c r="L26" s="10">
        <v>0.3255548431934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6.4142392861289</v>
      </c>
      <c r="T26" s="9">
        <v>0</v>
      </c>
      <c r="U26" s="9">
        <v>0</v>
      </c>
      <c r="V26" s="10">
        <v>0.07833897422569999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5.7693242468689006</v>
      </c>
      <c r="AW26" s="9">
        <v>7.5031625827507495</v>
      </c>
      <c r="AX26" s="9">
        <v>0</v>
      </c>
      <c r="AY26" s="9">
        <v>0</v>
      </c>
      <c r="AZ26" s="10">
        <v>21.9358690129982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0.2749909085801</v>
      </c>
      <c r="BG26" s="9">
        <v>8.128426129032201</v>
      </c>
      <c r="BH26" s="9">
        <v>0</v>
      </c>
      <c r="BI26" s="9">
        <v>0</v>
      </c>
      <c r="BJ26" s="10">
        <v>1.3875878348061002</v>
      </c>
      <c r="BK26" s="16">
        <f t="shared" si="2"/>
        <v>66.96281926100345</v>
      </c>
      <c r="BL26" s="15"/>
      <c r="BM26" s="56"/>
    </row>
    <row r="27" spans="1:65" s="12" customFormat="1" ht="15">
      <c r="A27" s="5"/>
      <c r="B27" s="8" t="s">
        <v>221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1.4880323763865</v>
      </c>
      <c r="I27" s="9">
        <v>7.792447690322399</v>
      </c>
      <c r="J27" s="9">
        <v>0</v>
      </c>
      <c r="K27" s="9">
        <v>0</v>
      </c>
      <c r="L27" s="10">
        <v>1.9618366683220003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0.6580192095155</v>
      </c>
      <c r="S27" s="9">
        <v>13.3932694677418</v>
      </c>
      <c r="T27" s="9">
        <v>0.12816525806450002</v>
      </c>
      <c r="U27" s="9">
        <v>0</v>
      </c>
      <c r="V27" s="10">
        <v>3.7322131175477002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39.552550606605195</v>
      </c>
      <c r="AW27" s="9">
        <v>71.800452132723</v>
      </c>
      <c r="AX27" s="9">
        <v>0</v>
      </c>
      <c r="AY27" s="9">
        <v>0</v>
      </c>
      <c r="AZ27" s="10">
        <v>46.33147672379971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8.0596065941877</v>
      </c>
      <c r="BG27" s="9">
        <v>5.6633117911286</v>
      </c>
      <c r="BH27" s="9">
        <v>0</v>
      </c>
      <c r="BI27" s="9">
        <v>0</v>
      </c>
      <c r="BJ27" s="10">
        <v>9.093210049157099</v>
      </c>
      <c r="BK27" s="16">
        <f t="shared" si="2"/>
        <v>209.6545916855017</v>
      </c>
      <c r="BL27" s="15"/>
      <c r="BM27" s="56"/>
    </row>
    <row r="28" spans="1:65" s="12" customFormat="1" ht="15">
      <c r="A28" s="5"/>
      <c r="B28" s="8" t="s">
        <v>190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1.4038284361286997</v>
      </c>
      <c r="I28" s="9">
        <v>21.5814250841611</v>
      </c>
      <c r="J28" s="9">
        <v>0</v>
      </c>
      <c r="K28" s="9">
        <v>0</v>
      </c>
      <c r="L28" s="10">
        <v>8.1761936780641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1.1728955133546999</v>
      </c>
      <c r="S28" s="9">
        <v>0.633673548387</v>
      </c>
      <c r="T28" s="9">
        <v>0</v>
      </c>
      <c r="U28" s="9">
        <v>0</v>
      </c>
      <c r="V28" s="10">
        <v>3.2768766811931003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0.050585432257999996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12.7223294950623</v>
      </c>
      <c r="AW28" s="9">
        <v>61.53886479952658</v>
      </c>
      <c r="AX28" s="9">
        <v>0</v>
      </c>
      <c r="AY28" s="9">
        <v>0</v>
      </c>
      <c r="AZ28" s="10">
        <v>51.65521079590029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2.7614163760959</v>
      </c>
      <c r="BG28" s="9">
        <v>54.9332368287738</v>
      </c>
      <c r="BH28" s="9">
        <v>0</v>
      </c>
      <c r="BI28" s="9">
        <v>0</v>
      </c>
      <c r="BJ28" s="10">
        <v>16.011670235514902</v>
      </c>
      <c r="BK28" s="16">
        <f t="shared" si="2"/>
        <v>235.9182069044205</v>
      </c>
      <c r="BL28" s="15"/>
      <c r="BM28" s="56"/>
    </row>
    <row r="29" spans="1:65" s="12" customFormat="1" ht="15">
      <c r="A29" s="5"/>
      <c r="B29" s="8" t="s">
        <v>191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0.6881358774513001</v>
      </c>
      <c r="I29" s="9">
        <v>67.61482942564498</v>
      </c>
      <c r="J29" s="9">
        <v>0</v>
      </c>
      <c r="K29" s="9">
        <v>0</v>
      </c>
      <c r="L29" s="10">
        <v>6.712357158612701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3.1128457067739</v>
      </c>
      <c r="S29" s="9">
        <v>14.819902829354701</v>
      </c>
      <c r="T29" s="9">
        <v>0</v>
      </c>
      <c r="U29" s="9">
        <v>0</v>
      </c>
      <c r="V29" s="10">
        <v>1.8005376370642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11.621897305352002</v>
      </c>
      <c r="AW29" s="9">
        <v>37.661340213148094</v>
      </c>
      <c r="AX29" s="9">
        <v>0</v>
      </c>
      <c r="AY29" s="9">
        <v>0</v>
      </c>
      <c r="AZ29" s="10">
        <v>33.6100855253841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1.6275141985794002</v>
      </c>
      <c r="BG29" s="9">
        <v>20.8766999375483</v>
      </c>
      <c r="BH29" s="9">
        <v>0</v>
      </c>
      <c r="BI29" s="9">
        <v>0</v>
      </c>
      <c r="BJ29" s="10">
        <v>35.056041579580004</v>
      </c>
      <c r="BK29" s="16">
        <f t="shared" si="2"/>
        <v>235.2021873944937</v>
      </c>
      <c r="BL29" s="15"/>
      <c r="BM29" s="56"/>
    </row>
    <row r="30" spans="1:65" s="12" customFormat="1" ht="15">
      <c r="A30" s="5"/>
      <c r="B30" s="8" t="s">
        <v>192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0.2452632088708</v>
      </c>
      <c r="I30" s="9">
        <v>12.4183903225806</v>
      </c>
      <c r="J30" s="9">
        <v>0</v>
      </c>
      <c r="K30" s="9">
        <v>0</v>
      </c>
      <c r="L30" s="10">
        <v>0.6949331224514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0.034788749419300005</v>
      </c>
      <c r="S30" s="9">
        <v>0</v>
      </c>
      <c r="T30" s="9">
        <v>0</v>
      </c>
      <c r="U30" s="9">
        <v>0</v>
      </c>
      <c r="V30" s="10">
        <v>0.6341555258062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21.913293544222103</v>
      </c>
      <c r="AW30" s="9">
        <v>7.713356294139955</v>
      </c>
      <c r="AX30" s="9">
        <v>0</v>
      </c>
      <c r="AY30" s="9">
        <v>0</v>
      </c>
      <c r="AZ30" s="10">
        <v>25.178501310997206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4.6339980133856</v>
      </c>
      <c r="BG30" s="9">
        <v>1.1112117096774001</v>
      </c>
      <c r="BH30" s="9">
        <v>0</v>
      </c>
      <c r="BI30" s="9">
        <v>0</v>
      </c>
      <c r="BJ30" s="10">
        <v>3.9270312734180006</v>
      </c>
      <c r="BK30" s="16">
        <f t="shared" si="2"/>
        <v>78.50492307496857</v>
      </c>
      <c r="BL30" s="15"/>
      <c r="BM30" s="56"/>
    </row>
    <row r="31" spans="1:65" s="12" customFormat="1" ht="15">
      <c r="A31" s="5"/>
      <c r="B31" s="8" t="s">
        <v>193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0.0362184619354</v>
      </c>
      <c r="I31" s="9">
        <v>27.8138658446127</v>
      </c>
      <c r="J31" s="9">
        <v>0</v>
      </c>
      <c r="K31" s="9">
        <v>0</v>
      </c>
      <c r="L31" s="10">
        <v>0.3226811805804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0</v>
      </c>
      <c r="T31" s="9">
        <v>0</v>
      </c>
      <c r="U31" s="9">
        <v>0</v>
      </c>
      <c r="V31" s="10">
        <v>0.0182757786451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11.7136232258696</v>
      </c>
      <c r="AW31" s="9">
        <v>3.4133095165077827</v>
      </c>
      <c r="AX31" s="9">
        <v>0</v>
      </c>
      <c r="AY31" s="9">
        <v>0</v>
      </c>
      <c r="AZ31" s="10">
        <v>0.8076167119345999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2.887407012903</v>
      </c>
      <c r="BG31" s="9">
        <v>0</v>
      </c>
      <c r="BH31" s="9">
        <v>0</v>
      </c>
      <c r="BI31" s="9">
        <v>0</v>
      </c>
      <c r="BJ31" s="10">
        <v>0.1212548445801</v>
      </c>
      <c r="BK31" s="16">
        <f t="shared" si="2"/>
        <v>47.13425257756868</v>
      </c>
      <c r="BL31" s="15"/>
      <c r="BM31" s="56"/>
    </row>
    <row r="32" spans="1:65" s="12" customFormat="1" ht="15">
      <c r="A32" s="5"/>
      <c r="B32" s="8" t="s">
        <v>106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0.3866290256125</v>
      </c>
      <c r="I32" s="9">
        <v>30.5964542750966</v>
      </c>
      <c r="J32" s="9">
        <v>0</v>
      </c>
      <c r="K32" s="9">
        <v>0</v>
      </c>
      <c r="L32" s="10">
        <v>0.2836832988384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0.4729862272255</v>
      </c>
      <c r="S32" s="9">
        <v>9.4060913943869</v>
      </c>
      <c r="T32" s="9">
        <v>1.6343090669032</v>
      </c>
      <c r="U32" s="9">
        <v>0</v>
      </c>
      <c r="V32" s="10">
        <v>2.3259962173545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0.0055626925806</v>
      </c>
      <c r="AC32" s="9">
        <v>0</v>
      </c>
      <c r="AD32" s="9">
        <v>0</v>
      </c>
      <c r="AE32" s="9">
        <v>0</v>
      </c>
      <c r="AF32" s="10">
        <v>0.009364467483800001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3.2182276127083997</v>
      </c>
      <c r="AW32" s="9">
        <v>4.939136005822597</v>
      </c>
      <c r="AX32" s="9">
        <v>0</v>
      </c>
      <c r="AY32" s="9">
        <v>0</v>
      </c>
      <c r="AZ32" s="10">
        <v>4.594967519385301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0.36335591128870004</v>
      </c>
      <c r="BG32" s="9">
        <v>0.35966110412889996</v>
      </c>
      <c r="BH32" s="9">
        <v>0</v>
      </c>
      <c r="BI32" s="9">
        <v>0</v>
      </c>
      <c r="BJ32" s="10">
        <v>0.8269059179987002</v>
      </c>
      <c r="BK32" s="16">
        <f t="shared" si="2"/>
        <v>59.42333073681459</v>
      </c>
      <c r="BL32" s="15"/>
      <c r="BM32" s="56"/>
    </row>
    <row r="33" spans="1:65" s="12" customFormat="1" ht="15">
      <c r="A33" s="5"/>
      <c r="B33" s="8" t="s">
        <v>194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1.7358103079997</v>
      </c>
      <c r="I33" s="9">
        <v>0</v>
      </c>
      <c r="J33" s="9">
        <v>0</v>
      </c>
      <c r="K33" s="9">
        <v>0</v>
      </c>
      <c r="L33" s="10">
        <v>0.4391683375802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0.0051316619354</v>
      </c>
      <c r="S33" s="9">
        <v>0</v>
      </c>
      <c r="T33" s="9">
        <v>0</v>
      </c>
      <c r="U33" s="9">
        <v>0</v>
      </c>
      <c r="V33" s="10">
        <v>0.128691464258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15.998649313028102</v>
      </c>
      <c r="AW33" s="9">
        <v>22.08090256014483</v>
      </c>
      <c r="AX33" s="9">
        <v>0</v>
      </c>
      <c r="AY33" s="9">
        <v>0</v>
      </c>
      <c r="AZ33" s="10">
        <v>11.839840674126002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3.2413722055144</v>
      </c>
      <c r="BG33" s="9">
        <v>0.0634770806451</v>
      </c>
      <c r="BH33" s="9">
        <v>0</v>
      </c>
      <c r="BI33" s="9">
        <v>0</v>
      </c>
      <c r="BJ33" s="10">
        <v>1.9122111173218006</v>
      </c>
      <c r="BK33" s="16">
        <f t="shared" si="2"/>
        <v>57.445254722553535</v>
      </c>
      <c r="BL33" s="15"/>
      <c r="BM33" s="56"/>
    </row>
    <row r="34" spans="1:65" s="12" customFormat="1" ht="15">
      <c r="A34" s="5"/>
      <c r="B34" s="8" t="s">
        <v>195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40.8231838292579</v>
      </c>
      <c r="I34" s="9">
        <v>12.946529032257999</v>
      </c>
      <c r="J34" s="9">
        <v>0</v>
      </c>
      <c r="K34" s="9">
        <v>0</v>
      </c>
      <c r="L34" s="10">
        <v>0.1074561909675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</v>
      </c>
      <c r="S34" s="9">
        <v>0</v>
      </c>
      <c r="T34" s="9">
        <v>0</v>
      </c>
      <c r="U34" s="9">
        <v>0</v>
      </c>
      <c r="V34" s="10">
        <v>0.0200671199999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0.5184870522977989</v>
      </c>
      <c r="AW34" s="9">
        <v>0</v>
      </c>
      <c r="AX34" s="9">
        <v>0</v>
      </c>
      <c r="AY34" s="9">
        <v>0</v>
      </c>
      <c r="AZ34" s="10">
        <v>0.3374173761287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0.021854858322399997</v>
      </c>
      <c r="BG34" s="9">
        <v>0</v>
      </c>
      <c r="BH34" s="9">
        <v>0</v>
      </c>
      <c r="BI34" s="9">
        <v>0</v>
      </c>
      <c r="BJ34" s="10">
        <v>0.0218934938709</v>
      </c>
      <c r="BK34" s="16">
        <f t="shared" si="2"/>
        <v>54.79688895310309</v>
      </c>
      <c r="BL34" s="15"/>
      <c r="BM34" s="56"/>
    </row>
    <row r="35" spans="1:65" s="12" customFormat="1" ht="15">
      <c r="A35" s="5"/>
      <c r="B35" s="8" t="s">
        <v>196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0.0276233016772</v>
      </c>
      <c r="I35" s="9">
        <v>0</v>
      </c>
      <c r="J35" s="9">
        <v>0</v>
      </c>
      <c r="K35" s="9">
        <v>0</v>
      </c>
      <c r="L35" s="10">
        <v>13.275867108580298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0.0729516062903</v>
      </c>
      <c r="S35" s="9">
        <v>0</v>
      </c>
      <c r="T35" s="9">
        <v>0</v>
      </c>
      <c r="U35" s="9">
        <v>0</v>
      </c>
      <c r="V35" s="10">
        <v>2.1750554625157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0.1260120645161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40.76462391096161</v>
      </c>
      <c r="AW35" s="9">
        <v>30.693107951604347</v>
      </c>
      <c r="AX35" s="9">
        <v>0</v>
      </c>
      <c r="AY35" s="9">
        <v>0</v>
      </c>
      <c r="AZ35" s="10">
        <v>38.441108891963495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4.5113940720627</v>
      </c>
      <c r="BG35" s="9">
        <v>7.7872531610644</v>
      </c>
      <c r="BH35" s="9">
        <v>0</v>
      </c>
      <c r="BI35" s="9">
        <v>0</v>
      </c>
      <c r="BJ35" s="10">
        <v>10.067317925934102</v>
      </c>
      <c r="BK35" s="16">
        <f t="shared" si="2"/>
        <v>147.94231545717025</v>
      </c>
      <c r="BL35" s="15"/>
      <c r="BM35" s="56"/>
    </row>
    <row r="36" spans="1:65" s="12" customFormat="1" ht="15">
      <c r="A36" s="5"/>
      <c r="B36" s="8" t="s">
        <v>197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0.1825901274191</v>
      </c>
      <c r="I36" s="9">
        <v>0</v>
      </c>
      <c r="J36" s="9">
        <v>0</v>
      </c>
      <c r="K36" s="9">
        <v>0</v>
      </c>
      <c r="L36" s="10">
        <v>0.9333503616773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0.0434438579031</v>
      </c>
      <c r="S36" s="9">
        <v>0</v>
      </c>
      <c r="T36" s="9">
        <v>0</v>
      </c>
      <c r="U36" s="9">
        <v>0</v>
      </c>
      <c r="V36" s="10">
        <v>0.03777726774180001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0.1246838064516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29.725579090738897</v>
      </c>
      <c r="AW36" s="9">
        <v>5.498933169487395</v>
      </c>
      <c r="AX36" s="9">
        <v>0</v>
      </c>
      <c r="AY36" s="9">
        <v>0</v>
      </c>
      <c r="AZ36" s="10">
        <v>17.225751112998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0.13476384764459998</v>
      </c>
      <c r="BG36" s="9">
        <v>3.7405141935482997</v>
      </c>
      <c r="BH36" s="9">
        <v>0</v>
      </c>
      <c r="BI36" s="9">
        <v>0</v>
      </c>
      <c r="BJ36" s="10">
        <v>0.1641219439997</v>
      </c>
      <c r="BK36" s="16">
        <f t="shared" si="2"/>
        <v>57.811508779609795</v>
      </c>
      <c r="BL36" s="15"/>
      <c r="BM36" s="56"/>
    </row>
    <row r="37" spans="1:65" s="12" customFormat="1" ht="15">
      <c r="A37" s="5"/>
      <c r="B37" s="8" t="s">
        <v>198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90.74063782222561</v>
      </c>
      <c r="I37" s="9">
        <v>24.345177884451402</v>
      </c>
      <c r="J37" s="9">
        <v>0</v>
      </c>
      <c r="K37" s="9">
        <v>0</v>
      </c>
      <c r="L37" s="10">
        <v>15.531907415644797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0.8619306536769</v>
      </c>
      <c r="S37" s="9">
        <v>103.04685587035479</v>
      </c>
      <c r="T37" s="9">
        <v>0</v>
      </c>
      <c r="U37" s="9">
        <v>0</v>
      </c>
      <c r="V37" s="10">
        <v>2.9957868695477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0.0441871274193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11.551463608094702</v>
      </c>
      <c r="AW37" s="9">
        <v>100.93442768049864</v>
      </c>
      <c r="AX37" s="9">
        <v>0</v>
      </c>
      <c r="AY37" s="9">
        <v>0</v>
      </c>
      <c r="AZ37" s="10">
        <v>36.026077514125596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0.2799570143543</v>
      </c>
      <c r="BG37" s="9">
        <v>46.403704965741696</v>
      </c>
      <c r="BH37" s="9">
        <v>0</v>
      </c>
      <c r="BI37" s="9">
        <v>0</v>
      </c>
      <c r="BJ37" s="10">
        <v>15.307169987579298</v>
      </c>
      <c r="BK37" s="16">
        <f t="shared" si="2"/>
        <v>448.06928441371474</v>
      </c>
      <c r="BL37" s="15"/>
      <c r="BM37" s="56"/>
    </row>
    <row r="38" spans="1:65" s="12" customFormat="1" ht="15">
      <c r="A38" s="5"/>
      <c r="B38" s="8" t="s">
        <v>222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0.1864268819353</v>
      </c>
      <c r="I38" s="9">
        <v>0</v>
      </c>
      <c r="J38" s="9">
        <v>0</v>
      </c>
      <c r="K38" s="9">
        <v>0</v>
      </c>
      <c r="L38" s="10">
        <v>0.6822699452901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0.0384345831933</v>
      </c>
      <c r="S38" s="9">
        <v>0</v>
      </c>
      <c r="T38" s="9">
        <v>0</v>
      </c>
      <c r="U38" s="9">
        <v>0</v>
      </c>
      <c r="V38" s="10">
        <v>0.1375840656127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18.4133641927371</v>
      </c>
      <c r="AW38" s="9">
        <v>4.767807303869234</v>
      </c>
      <c r="AX38" s="9">
        <v>0</v>
      </c>
      <c r="AY38" s="9">
        <v>0</v>
      </c>
      <c r="AZ38" s="10">
        <v>20.3723554150604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1.9097743692234</v>
      </c>
      <c r="BG38" s="9">
        <v>1.8410177746773</v>
      </c>
      <c r="BH38" s="9">
        <v>0.314544032258</v>
      </c>
      <c r="BI38" s="9">
        <v>0</v>
      </c>
      <c r="BJ38" s="10">
        <v>1.5207446586758997</v>
      </c>
      <c r="BK38" s="16">
        <f t="shared" si="2"/>
        <v>50.18432322253273</v>
      </c>
      <c r="BL38" s="15"/>
      <c r="BM38" s="56"/>
    </row>
    <row r="39" spans="1:65" s="12" customFormat="1" ht="15">
      <c r="A39" s="5"/>
      <c r="B39" s="8" t="s">
        <v>223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0.7297494503224001</v>
      </c>
      <c r="I39" s="9">
        <v>23.5065081259999</v>
      </c>
      <c r="J39" s="9">
        <v>0</v>
      </c>
      <c r="K39" s="9">
        <v>0</v>
      </c>
      <c r="L39" s="10">
        <v>2.6792730760964996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0.4400667324835</v>
      </c>
      <c r="S39" s="9">
        <v>1.2751835253548</v>
      </c>
      <c r="T39" s="9">
        <v>0</v>
      </c>
      <c r="U39" s="9">
        <v>0</v>
      </c>
      <c r="V39" s="10">
        <v>0.1571015978385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10.053443754740501</v>
      </c>
      <c r="AW39" s="9">
        <v>19.0989301081174</v>
      </c>
      <c r="AX39" s="9">
        <v>0</v>
      </c>
      <c r="AY39" s="9">
        <v>0</v>
      </c>
      <c r="AZ39" s="10">
        <v>11.865122516514399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1.6599681590317</v>
      </c>
      <c r="BG39" s="9">
        <v>19.046673867451197</v>
      </c>
      <c r="BH39" s="9">
        <v>0</v>
      </c>
      <c r="BI39" s="9">
        <v>0</v>
      </c>
      <c r="BJ39" s="10">
        <v>16.3480921304826</v>
      </c>
      <c r="BK39" s="16">
        <f t="shared" si="2"/>
        <v>106.8601130444334</v>
      </c>
      <c r="BL39" s="15"/>
      <c r="BM39" s="56"/>
    </row>
    <row r="40" spans="1:65" s="12" customFormat="1" ht="15">
      <c r="A40" s="5"/>
      <c r="B40" s="8" t="s">
        <v>224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8.5157035707093</v>
      </c>
      <c r="I40" s="9">
        <v>0.5425869076451</v>
      </c>
      <c r="J40" s="9">
        <v>0</v>
      </c>
      <c r="K40" s="9">
        <v>0</v>
      </c>
      <c r="L40" s="10">
        <v>0.44683466458040005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0.3866830354837</v>
      </c>
      <c r="S40" s="9">
        <v>1.5181867601289</v>
      </c>
      <c r="T40" s="9">
        <v>0</v>
      </c>
      <c r="U40" s="9">
        <v>0</v>
      </c>
      <c r="V40" s="10">
        <v>0.025150116129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0.08245190438700001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2.9814393305472997</v>
      </c>
      <c r="AW40" s="9">
        <v>10.545963052205687</v>
      </c>
      <c r="AX40" s="9">
        <v>0</v>
      </c>
      <c r="AY40" s="9">
        <v>0</v>
      </c>
      <c r="AZ40" s="10">
        <v>6.202055367418102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1.6868400379022002</v>
      </c>
      <c r="BG40" s="9">
        <v>0.8780154193548</v>
      </c>
      <c r="BH40" s="9">
        <v>0</v>
      </c>
      <c r="BI40" s="9">
        <v>0</v>
      </c>
      <c r="BJ40" s="10">
        <v>1.5465436083865</v>
      </c>
      <c r="BK40" s="16">
        <f t="shared" si="2"/>
        <v>35.35845377487799</v>
      </c>
      <c r="BL40" s="15"/>
      <c r="BM40" s="56"/>
    </row>
    <row r="41" spans="1:65" s="12" customFormat="1" ht="15">
      <c r="A41" s="5"/>
      <c r="B41" s="8" t="s">
        <v>225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0.042400432838400004</v>
      </c>
      <c r="I41" s="9">
        <v>0.3138620967741</v>
      </c>
      <c r="J41" s="9">
        <v>0</v>
      </c>
      <c r="K41" s="9">
        <v>0</v>
      </c>
      <c r="L41" s="10">
        <v>0.2817144980319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0.6565995064514</v>
      </c>
      <c r="S41" s="9">
        <v>0.30695713064499996</v>
      </c>
      <c r="T41" s="9">
        <v>0</v>
      </c>
      <c r="U41" s="9">
        <v>0</v>
      </c>
      <c r="V41" s="10">
        <v>0.09017484529009999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0.099744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6.603192553773699</v>
      </c>
      <c r="AW41" s="9">
        <v>13.756440848968914</v>
      </c>
      <c r="AX41" s="9">
        <v>0</v>
      </c>
      <c r="AY41" s="9">
        <v>0</v>
      </c>
      <c r="AZ41" s="10">
        <v>7.235440622192599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1.0333490813224</v>
      </c>
      <c r="BG41" s="9">
        <v>1.234332</v>
      </c>
      <c r="BH41" s="9">
        <v>0</v>
      </c>
      <c r="BI41" s="9">
        <v>0</v>
      </c>
      <c r="BJ41" s="10">
        <v>9.235113593289901</v>
      </c>
      <c r="BK41" s="16">
        <f t="shared" si="2"/>
        <v>40.88932120957841</v>
      </c>
      <c r="BL41" s="15"/>
      <c r="BM41" s="56"/>
    </row>
    <row r="42" spans="1:65" s="12" customFormat="1" ht="15">
      <c r="A42" s="5"/>
      <c r="B42" s="8" t="s">
        <v>226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0.08080929103219998</v>
      </c>
      <c r="I42" s="9">
        <v>13.6413644217096</v>
      </c>
      <c r="J42" s="9">
        <v>0</v>
      </c>
      <c r="K42" s="9">
        <v>0</v>
      </c>
      <c r="L42" s="10">
        <v>1.7821239899352002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0.18346482451579998</v>
      </c>
      <c r="S42" s="9">
        <v>1.5257093767741001</v>
      </c>
      <c r="T42" s="9">
        <v>0</v>
      </c>
      <c r="U42" s="9">
        <v>0</v>
      </c>
      <c r="V42" s="10">
        <v>0.0251321677419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1.2895829480639</v>
      </c>
      <c r="AW42" s="9">
        <v>5.816024464961638</v>
      </c>
      <c r="AX42" s="9">
        <v>0</v>
      </c>
      <c r="AY42" s="9">
        <v>0</v>
      </c>
      <c r="AZ42" s="10">
        <v>10.256142684386301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0.4907270641931001</v>
      </c>
      <c r="BG42" s="9">
        <v>13.6209171326774</v>
      </c>
      <c r="BH42" s="9">
        <v>0</v>
      </c>
      <c r="BI42" s="9">
        <v>0</v>
      </c>
      <c r="BJ42" s="10">
        <v>8.5975119687737</v>
      </c>
      <c r="BK42" s="16">
        <f t="shared" si="2"/>
        <v>57.30951033476484</v>
      </c>
      <c r="BL42" s="15"/>
      <c r="BM42" s="56"/>
    </row>
    <row r="43" spans="1:65" s="12" customFormat="1" ht="15">
      <c r="A43" s="5"/>
      <c r="B43" s="8" t="s">
        <v>227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2.0722600250643</v>
      </c>
      <c r="I43" s="9">
        <v>0.1255953225806</v>
      </c>
      <c r="J43" s="9">
        <v>0</v>
      </c>
      <c r="K43" s="9">
        <v>0</v>
      </c>
      <c r="L43" s="10">
        <v>7.7545815159028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0.021641345096599998</v>
      </c>
      <c r="S43" s="9">
        <v>0</v>
      </c>
      <c r="T43" s="9">
        <v>0</v>
      </c>
      <c r="U43" s="9">
        <v>0</v>
      </c>
      <c r="V43" s="10">
        <v>0.1051310618384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17.161463194735703</v>
      </c>
      <c r="AW43" s="9">
        <v>4.088237655892264</v>
      </c>
      <c r="AX43" s="9">
        <v>0</v>
      </c>
      <c r="AY43" s="9">
        <v>0</v>
      </c>
      <c r="AZ43" s="10">
        <v>18.623688728319003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3.7996355477710995</v>
      </c>
      <c r="BG43" s="9">
        <v>0.1364646516128</v>
      </c>
      <c r="BH43" s="9">
        <v>0</v>
      </c>
      <c r="BI43" s="9">
        <v>0</v>
      </c>
      <c r="BJ43" s="10">
        <v>1.2866539631279998</v>
      </c>
      <c r="BK43" s="16">
        <f t="shared" si="2"/>
        <v>55.17535301194157</v>
      </c>
      <c r="BL43" s="15"/>
      <c r="BM43" s="56"/>
    </row>
    <row r="44" spans="1:65" s="12" customFormat="1" ht="15">
      <c r="A44" s="5"/>
      <c r="B44" s="8" t="s">
        <v>199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0.018442979032199998</v>
      </c>
      <c r="I44" s="9">
        <v>30.361824306516098</v>
      </c>
      <c r="J44" s="9">
        <v>0</v>
      </c>
      <c r="K44" s="9">
        <v>0</v>
      </c>
      <c r="L44" s="10">
        <v>0.2488352248706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</v>
      </c>
      <c r="S44" s="9">
        <v>24.214164629096697</v>
      </c>
      <c r="T44" s="9">
        <v>0</v>
      </c>
      <c r="U44" s="9">
        <v>0</v>
      </c>
      <c r="V44" s="10">
        <v>0.319801256419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0.1222412258064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5.3211828048373</v>
      </c>
      <c r="AW44" s="9">
        <v>7.514415135685964</v>
      </c>
      <c r="AX44" s="9">
        <v>0</v>
      </c>
      <c r="AY44" s="9">
        <v>0</v>
      </c>
      <c r="AZ44" s="10">
        <v>5.359321071385999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0.7583723419349999</v>
      </c>
      <c r="BG44" s="9">
        <v>0</v>
      </c>
      <c r="BH44" s="9">
        <v>0</v>
      </c>
      <c r="BI44" s="9">
        <v>0</v>
      </c>
      <c r="BJ44" s="10">
        <v>0.3679813611932001</v>
      </c>
      <c r="BK44" s="16">
        <f t="shared" si="2"/>
        <v>74.60658233677846</v>
      </c>
      <c r="BL44" s="15"/>
      <c r="BM44" s="56"/>
    </row>
    <row r="45" spans="1:65" s="12" customFormat="1" ht="15">
      <c r="A45" s="5"/>
      <c r="B45" s="8" t="s">
        <v>228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4.7852154958064</v>
      </c>
      <c r="I45" s="9">
        <v>0</v>
      </c>
      <c r="J45" s="9">
        <v>0</v>
      </c>
      <c r="K45" s="9">
        <v>0</v>
      </c>
      <c r="L45" s="10">
        <v>0.0754858238063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0.09275757945140001</v>
      </c>
      <c r="S45" s="9">
        <v>0</v>
      </c>
      <c r="T45" s="9">
        <v>0</v>
      </c>
      <c r="U45" s="9">
        <v>0</v>
      </c>
      <c r="V45" s="10">
        <v>0.1528002269998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7.374074578449799</v>
      </c>
      <c r="AW45" s="9">
        <v>0.06089791339112317</v>
      </c>
      <c r="AX45" s="9">
        <v>0</v>
      </c>
      <c r="AY45" s="9">
        <v>0</v>
      </c>
      <c r="AZ45" s="10">
        <v>10.797421215933998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1.9079366090960999</v>
      </c>
      <c r="BG45" s="9">
        <v>0</v>
      </c>
      <c r="BH45" s="9">
        <v>0</v>
      </c>
      <c r="BI45" s="9">
        <v>0</v>
      </c>
      <c r="BJ45" s="10">
        <v>0.5857500406449</v>
      </c>
      <c r="BK45" s="16">
        <f t="shared" si="2"/>
        <v>25.832339483579823</v>
      </c>
      <c r="BL45" s="15"/>
      <c r="BM45" s="56"/>
    </row>
    <row r="46" spans="1:65" s="12" customFormat="1" ht="15">
      <c r="A46" s="5"/>
      <c r="B46" s="8" t="s">
        <v>229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0.0044485496774</v>
      </c>
      <c r="I46" s="9">
        <v>68.8065568387095</v>
      </c>
      <c r="J46" s="9">
        <v>0</v>
      </c>
      <c r="K46" s="9">
        <v>0</v>
      </c>
      <c r="L46" s="10">
        <v>0.151133221645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</v>
      </c>
      <c r="S46" s="9">
        <v>28.9157721833548</v>
      </c>
      <c r="T46" s="9">
        <v>0</v>
      </c>
      <c r="U46" s="9">
        <v>0</v>
      </c>
      <c r="V46" s="10">
        <v>0.0277489027419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6.3343554547738</v>
      </c>
      <c r="AW46" s="9">
        <v>1.0263037186757915</v>
      </c>
      <c r="AX46" s="9">
        <v>0</v>
      </c>
      <c r="AY46" s="9">
        <v>0</v>
      </c>
      <c r="AZ46" s="10">
        <v>0.8399088697738001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1.3107461725804999</v>
      </c>
      <c r="BG46" s="9">
        <v>0</v>
      </c>
      <c r="BH46" s="9">
        <v>0</v>
      </c>
      <c r="BI46" s="9">
        <v>0</v>
      </c>
      <c r="BJ46" s="10">
        <v>11.128306485289999</v>
      </c>
      <c r="BK46" s="16">
        <f t="shared" si="2"/>
        <v>118.54528039722248</v>
      </c>
      <c r="BL46" s="15"/>
      <c r="BM46" s="56"/>
    </row>
    <row r="47" spans="1:65" s="12" customFormat="1" ht="15">
      <c r="A47" s="5"/>
      <c r="B47" s="8" t="s">
        <v>230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0.4133285432257</v>
      </c>
      <c r="I47" s="9">
        <v>23.062913898193496</v>
      </c>
      <c r="J47" s="9">
        <v>0</v>
      </c>
      <c r="K47" s="9">
        <v>0</v>
      </c>
      <c r="L47" s="10">
        <v>0.9585198046771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0.46606779354819994</v>
      </c>
      <c r="S47" s="9">
        <v>15.872290248258</v>
      </c>
      <c r="T47" s="9">
        <v>0</v>
      </c>
      <c r="U47" s="9">
        <v>0</v>
      </c>
      <c r="V47" s="10">
        <v>0.22970443480629998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5.6828773879986</v>
      </c>
      <c r="AW47" s="9">
        <v>8.122164878894555</v>
      </c>
      <c r="AX47" s="9">
        <v>0</v>
      </c>
      <c r="AY47" s="9">
        <v>0</v>
      </c>
      <c r="AZ47" s="10">
        <v>8.0288902442567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0.8026154513542999</v>
      </c>
      <c r="BG47" s="9">
        <v>1.6028974914516</v>
      </c>
      <c r="BH47" s="9">
        <v>0</v>
      </c>
      <c r="BI47" s="9">
        <v>0</v>
      </c>
      <c r="BJ47" s="10">
        <v>4.7578825507412</v>
      </c>
      <c r="BK47" s="16">
        <f t="shared" si="2"/>
        <v>70.00015272740575</v>
      </c>
      <c r="BL47" s="15"/>
      <c r="BM47" s="56"/>
    </row>
    <row r="48" spans="1:65" s="12" customFormat="1" ht="15">
      <c r="A48" s="5"/>
      <c r="B48" s="8" t="s">
        <v>231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0.6939041554837</v>
      </c>
      <c r="I48" s="9">
        <v>1.1541936129032</v>
      </c>
      <c r="J48" s="9">
        <v>0</v>
      </c>
      <c r="K48" s="9">
        <v>0</v>
      </c>
      <c r="L48" s="10">
        <v>1.9564193577416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4.8357992151934</v>
      </c>
      <c r="S48" s="9">
        <v>0</v>
      </c>
      <c r="T48" s="9">
        <v>0</v>
      </c>
      <c r="U48" s="9">
        <v>0</v>
      </c>
      <c r="V48" s="10">
        <v>1.2149406451612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3.5360588839665</v>
      </c>
      <c r="AW48" s="9">
        <v>1.5538076708183555</v>
      </c>
      <c r="AX48" s="9">
        <v>0</v>
      </c>
      <c r="AY48" s="9">
        <v>0</v>
      </c>
      <c r="AZ48" s="10">
        <v>3.3095876009021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7.127731592031901</v>
      </c>
      <c r="BG48" s="9">
        <v>1.2108687096774</v>
      </c>
      <c r="BH48" s="9">
        <v>0</v>
      </c>
      <c r="BI48" s="9">
        <v>0</v>
      </c>
      <c r="BJ48" s="10">
        <v>0.23940387606420005</v>
      </c>
      <c r="BK48" s="16">
        <f t="shared" si="2"/>
        <v>26.83271531994355</v>
      </c>
      <c r="BL48" s="15"/>
      <c r="BM48" s="56"/>
    </row>
    <row r="49" spans="1:65" s="12" customFormat="1" ht="15">
      <c r="A49" s="5"/>
      <c r="B49" s="8" t="s">
        <v>232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1.8986402290321998</v>
      </c>
      <c r="I49" s="9">
        <v>1.21759</v>
      </c>
      <c r="J49" s="9">
        <v>0</v>
      </c>
      <c r="K49" s="9">
        <v>0</v>
      </c>
      <c r="L49" s="10">
        <v>0.1539579531612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0.23743005</v>
      </c>
      <c r="S49" s="9">
        <v>0</v>
      </c>
      <c r="T49" s="9">
        <v>0</v>
      </c>
      <c r="U49" s="9">
        <v>0</v>
      </c>
      <c r="V49" s="10">
        <v>0.00974072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3.0094606865473996</v>
      </c>
      <c r="AW49" s="9">
        <v>3.874877933634449</v>
      </c>
      <c r="AX49" s="9">
        <v>0</v>
      </c>
      <c r="AY49" s="9">
        <v>0</v>
      </c>
      <c r="AZ49" s="10">
        <v>4.560986435159901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0.992816381032</v>
      </c>
      <c r="BG49" s="9">
        <v>1.2108993548387</v>
      </c>
      <c r="BH49" s="9">
        <v>0</v>
      </c>
      <c r="BI49" s="9">
        <v>0</v>
      </c>
      <c r="BJ49" s="10">
        <v>2.3764542609993</v>
      </c>
      <c r="BK49" s="16">
        <f t="shared" si="2"/>
        <v>19.542854004405147</v>
      </c>
      <c r="BL49" s="15"/>
      <c r="BM49" s="49"/>
    </row>
    <row r="50" spans="1:65" s="12" customFormat="1" ht="15">
      <c r="A50" s="5"/>
      <c r="B50" s="8" t="s">
        <v>233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0.6781895935159001</v>
      </c>
      <c r="I50" s="9">
        <v>13.1225156991935</v>
      </c>
      <c r="J50" s="9">
        <v>0</v>
      </c>
      <c r="K50" s="9">
        <v>0</v>
      </c>
      <c r="L50" s="10">
        <v>0.9235812776773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0.0459976662257</v>
      </c>
      <c r="S50" s="9">
        <v>17.9055825283547</v>
      </c>
      <c r="T50" s="9">
        <v>0</v>
      </c>
      <c r="U50" s="9">
        <v>0</v>
      </c>
      <c r="V50" s="10">
        <v>0.11231669335479999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6.9300394686766</v>
      </c>
      <c r="AW50" s="9">
        <v>8.3850592106772</v>
      </c>
      <c r="AX50" s="9">
        <v>0</v>
      </c>
      <c r="AY50" s="9">
        <v>0</v>
      </c>
      <c r="AZ50" s="10">
        <v>1.1583305565478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0.0108711435483</v>
      </c>
      <c r="BG50" s="9">
        <v>1.2079048387096</v>
      </c>
      <c r="BH50" s="9">
        <v>0</v>
      </c>
      <c r="BI50" s="9">
        <v>0</v>
      </c>
      <c r="BJ50" s="10">
        <v>0.2457561066126</v>
      </c>
      <c r="BK50" s="16">
        <f t="shared" si="2"/>
        <v>50.726144783094</v>
      </c>
      <c r="BL50" s="15"/>
      <c r="BM50" s="56"/>
    </row>
    <row r="51" spans="1:65" s="12" customFormat="1" ht="15">
      <c r="A51" s="5"/>
      <c r="B51" s="8" t="s">
        <v>234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0.1921136385802</v>
      </c>
      <c r="I51" s="9">
        <v>0</v>
      </c>
      <c r="J51" s="9">
        <v>0</v>
      </c>
      <c r="K51" s="9">
        <v>0</v>
      </c>
      <c r="L51" s="10">
        <v>0.07634873428990001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0.021388034805999996</v>
      </c>
      <c r="S51" s="9">
        <v>0</v>
      </c>
      <c r="T51" s="9">
        <v>0</v>
      </c>
      <c r="U51" s="9">
        <v>0</v>
      </c>
      <c r="V51" s="10">
        <v>0.45650404664480004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0.0983099096774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27.536508690634307</v>
      </c>
      <c r="AW51" s="9">
        <v>7.655361365834064</v>
      </c>
      <c r="AX51" s="9">
        <v>0</v>
      </c>
      <c r="AY51" s="9">
        <v>0</v>
      </c>
      <c r="AZ51" s="10">
        <v>41.3006699648615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5.7486480895084</v>
      </c>
      <c r="BG51" s="9">
        <v>2.0803145941931</v>
      </c>
      <c r="BH51" s="9">
        <v>0</v>
      </c>
      <c r="BI51" s="9">
        <v>0</v>
      </c>
      <c r="BJ51" s="10">
        <v>5.731068380059299</v>
      </c>
      <c r="BK51" s="16">
        <f t="shared" si="2"/>
        <v>90.89723544908897</v>
      </c>
      <c r="BL51" s="15"/>
      <c r="BM51" s="56"/>
    </row>
    <row r="52" spans="1:65" s="12" customFormat="1" ht="15">
      <c r="A52" s="5"/>
      <c r="B52" s="8" t="s">
        <v>298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0.0248888911289</v>
      </c>
      <c r="I52" s="9">
        <v>0</v>
      </c>
      <c r="J52" s="9">
        <v>0</v>
      </c>
      <c r="K52" s="9">
        <v>0</v>
      </c>
      <c r="L52" s="10">
        <v>0.06705149129020001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0.0216190970966</v>
      </c>
      <c r="S52" s="9">
        <v>0</v>
      </c>
      <c r="T52" s="9">
        <v>0</v>
      </c>
      <c r="U52" s="9">
        <v>0</v>
      </c>
      <c r="V52" s="10">
        <v>0.0502922518063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0.0017707441935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17.3616321112834</v>
      </c>
      <c r="AW52" s="9">
        <v>2.452620491757344</v>
      </c>
      <c r="AX52" s="9">
        <v>0</v>
      </c>
      <c r="AY52" s="9">
        <v>0</v>
      </c>
      <c r="AZ52" s="10">
        <v>10.0599002884796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3.15524621948</v>
      </c>
      <c r="BG52" s="9">
        <v>1.0006046918386</v>
      </c>
      <c r="BH52" s="9">
        <v>0</v>
      </c>
      <c r="BI52" s="9">
        <v>0</v>
      </c>
      <c r="BJ52" s="10">
        <v>1.5701844459656</v>
      </c>
      <c r="BK52" s="16">
        <f t="shared" si="2"/>
        <v>35.76581072432005</v>
      </c>
      <c r="BL52" s="15"/>
      <c r="BM52" s="49"/>
    </row>
    <row r="53" spans="1:65" s="12" customFormat="1" ht="15">
      <c r="A53" s="5"/>
      <c r="B53" s="8" t="s">
        <v>107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0.0289748177418</v>
      </c>
      <c r="I53" s="9">
        <v>0</v>
      </c>
      <c r="J53" s="9">
        <v>0</v>
      </c>
      <c r="K53" s="9">
        <v>0</v>
      </c>
      <c r="L53" s="10">
        <v>0.0036989129031999995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0.0246594193546</v>
      </c>
      <c r="S53" s="9">
        <v>0</v>
      </c>
      <c r="T53" s="9">
        <v>0</v>
      </c>
      <c r="U53" s="9">
        <v>0</v>
      </c>
      <c r="V53" s="10">
        <v>0.0150422458064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0.0030009129032</v>
      </c>
      <c r="AC53" s="9">
        <v>0</v>
      </c>
      <c r="AD53" s="9">
        <v>0</v>
      </c>
      <c r="AE53" s="9">
        <v>0</v>
      </c>
      <c r="AF53" s="10">
        <v>0.009125318806400001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25.364038856219906</v>
      </c>
      <c r="AW53" s="9">
        <v>5.03422863591861</v>
      </c>
      <c r="AX53" s="9">
        <v>0</v>
      </c>
      <c r="AY53" s="9">
        <v>0</v>
      </c>
      <c r="AZ53" s="10">
        <v>16.9039058882852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4.3282353262213</v>
      </c>
      <c r="BG53" s="9">
        <v>1.0111677013546</v>
      </c>
      <c r="BH53" s="9">
        <v>0</v>
      </c>
      <c r="BI53" s="9">
        <v>0</v>
      </c>
      <c r="BJ53" s="10">
        <v>1.8432836610305998</v>
      </c>
      <c r="BK53" s="16">
        <f t="shared" si="2"/>
        <v>54.56936169654582</v>
      </c>
      <c r="BL53" s="15"/>
      <c r="BM53" s="49"/>
    </row>
    <row r="54" spans="1:65" s="12" customFormat="1" ht="15">
      <c r="A54" s="5"/>
      <c r="B54" s="8" t="s">
        <v>108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</v>
      </c>
      <c r="I54" s="9">
        <v>0</v>
      </c>
      <c r="J54" s="9">
        <v>0</v>
      </c>
      <c r="K54" s="9">
        <v>0</v>
      </c>
      <c r="L54" s="10">
        <v>0.1100438566773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0.0026831286774</v>
      </c>
      <c r="S54" s="9">
        <v>0</v>
      </c>
      <c r="T54" s="9">
        <v>0</v>
      </c>
      <c r="U54" s="9">
        <v>0</v>
      </c>
      <c r="V54" s="10">
        <v>0.046161286838400005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0.056003756967599995</v>
      </c>
      <c r="AC54" s="9">
        <v>0</v>
      </c>
      <c r="AD54" s="9">
        <v>0</v>
      </c>
      <c r="AE54" s="9">
        <v>0</v>
      </c>
      <c r="AF54" s="10">
        <v>0.0341006516129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0.0005683441935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3.0274008925125</v>
      </c>
      <c r="AW54" s="9">
        <v>2.2790602168793495</v>
      </c>
      <c r="AX54" s="9">
        <v>0</v>
      </c>
      <c r="AY54" s="9">
        <v>0</v>
      </c>
      <c r="AZ54" s="10">
        <v>11.082399228481004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2.4927278864808002</v>
      </c>
      <c r="BG54" s="9">
        <v>0.20823391722569998</v>
      </c>
      <c r="BH54" s="9">
        <v>0.1136574717096</v>
      </c>
      <c r="BI54" s="9">
        <v>0</v>
      </c>
      <c r="BJ54" s="10">
        <v>4.0700225960624</v>
      </c>
      <c r="BK54" s="16">
        <f t="shared" si="2"/>
        <v>23.523063234318457</v>
      </c>
      <c r="BL54" s="15"/>
      <c r="BM54" s="49"/>
    </row>
    <row r="55" spans="1:65" s="12" customFormat="1" ht="15">
      <c r="A55" s="5"/>
      <c r="B55" s="8" t="s">
        <v>109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0.0663924121934</v>
      </c>
      <c r="I55" s="9">
        <v>0</v>
      </c>
      <c r="J55" s="9">
        <v>0</v>
      </c>
      <c r="K55" s="9">
        <v>0</v>
      </c>
      <c r="L55" s="10">
        <v>0.0252786399998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0.0011774324838</v>
      </c>
      <c r="S55" s="9">
        <v>0</v>
      </c>
      <c r="T55" s="9">
        <v>0</v>
      </c>
      <c r="U55" s="9">
        <v>0</v>
      </c>
      <c r="V55" s="10">
        <v>0.0009399636129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0.2701496947095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46.903769013704505</v>
      </c>
      <c r="AW55" s="9">
        <v>6.999067715697879</v>
      </c>
      <c r="AX55" s="9">
        <v>0.11456014832250001</v>
      </c>
      <c r="AY55" s="9">
        <v>0</v>
      </c>
      <c r="AZ55" s="10">
        <v>12.6165573356102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3.9397051817705004</v>
      </c>
      <c r="BG55" s="9">
        <v>0</v>
      </c>
      <c r="BH55" s="9">
        <v>0</v>
      </c>
      <c r="BI55" s="9">
        <v>0</v>
      </c>
      <c r="BJ55" s="10">
        <v>1.3882777107407</v>
      </c>
      <c r="BK55" s="16">
        <f t="shared" si="2"/>
        <v>72.32587524884568</v>
      </c>
      <c r="BL55" s="15"/>
      <c r="BM55" s="49"/>
    </row>
    <row r="56" spans="1:65" s="12" customFormat="1" ht="15">
      <c r="A56" s="5"/>
      <c r="B56" s="8" t="s">
        <v>235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0.0482083258063</v>
      </c>
      <c r="I56" s="9">
        <v>0</v>
      </c>
      <c r="J56" s="9">
        <v>0</v>
      </c>
      <c r="K56" s="9">
        <v>0</v>
      </c>
      <c r="L56" s="10">
        <v>0.022407936483599997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0.0022686270966</v>
      </c>
      <c r="S56" s="9">
        <v>0</v>
      </c>
      <c r="T56" s="9">
        <v>0</v>
      </c>
      <c r="U56" s="9">
        <v>0</v>
      </c>
      <c r="V56" s="10">
        <v>0.007373038064399999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0.0100630857741</v>
      </c>
      <c r="AC56" s="9">
        <v>0</v>
      </c>
      <c r="AD56" s="9">
        <v>0</v>
      </c>
      <c r="AE56" s="9">
        <v>0</v>
      </c>
      <c r="AF56" s="10">
        <v>0.0497644560322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36.365293889473904</v>
      </c>
      <c r="AW56" s="9">
        <v>8.268095855642576</v>
      </c>
      <c r="AX56" s="9">
        <v>0.1660778883225</v>
      </c>
      <c r="AY56" s="9">
        <v>0</v>
      </c>
      <c r="AZ56" s="10">
        <v>11.0038068028978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9.500692474993002</v>
      </c>
      <c r="BG56" s="9">
        <v>1.1022669329028</v>
      </c>
      <c r="BH56" s="9">
        <v>0</v>
      </c>
      <c r="BI56" s="9">
        <v>0</v>
      </c>
      <c r="BJ56" s="10">
        <v>2.422623793062</v>
      </c>
      <c r="BK56" s="16">
        <f t="shared" si="2"/>
        <v>68.96894310655178</v>
      </c>
      <c r="BL56" s="15"/>
      <c r="BM56" s="49"/>
    </row>
    <row r="57" spans="1:65" s="12" customFormat="1" ht="15">
      <c r="A57" s="5"/>
      <c r="B57" s="8" t="s">
        <v>236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0.0512965635159</v>
      </c>
      <c r="I57" s="9">
        <v>0</v>
      </c>
      <c r="J57" s="9">
        <v>0</v>
      </c>
      <c r="K57" s="9">
        <v>0</v>
      </c>
      <c r="L57" s="10">
        <v>0.0694835951933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0.0075282832257</v>
      </c>
      <c r="S57" s="9">
        <v>0</v>
      </c>
      <c r="T57" s="9">
        <v>0</v>
      </c>
      <c r="U57" s="9">
        <v>0</v>
      </c>
      <c r="V57" s="10">
        <v>0.0046327896773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0.0135119415805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7.077794095930301</v>
      </c>
      <c r="AW57" s="9">
        <v>2.374897612617086</v>
      </c>
      <c r="AX57" s="9">
        <v>0</v>
      </c>
      <c r="AY57" s="9">
        <v>0</v>
      </c>
      <c r="AZ57" s="10">
        <v>11.858546748254403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5.169696508640801</v>
      </c>
      <c r="BG57" s="9">
        <v>0.21974942845160003</v>
      </c>
      <c r="BH57" s="9">
        <v>0</v>
      </c>
      <c r="BI57" s="9">
        <v>0</v>
      </c>
      <c r="BJ57" s="10">
        <v>2.3070046873206</v>
      </c>
      <c r="BK57" s="16">
        <f t="shared" si="2"/>
        <v>29.154142254407493</v>
      </c>
      <c r="BL57" s="15"/>
      <c r="BM57" s="49"/>
    </row>
    <row r="58" spans="1:65" s="12" customFormat="1" ht="15">
      <c r="A58" s="5"/>
      <c r="B58" s="8" t="s">
        <v>200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0.3564477875481</v>
      </c>
      <c r="I58" s="9">
        <v>0.11959251177409999</v>
      </c>
      <c r="J58" s="9">
        <v>0</v>
      </c>
      <c r="K58" s="9">
        <v>0</v>
      </c>
      <c r="L58" s="10">
        <v>0.2308385097417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0.0061410440322000005</v>
      </c>
      <c r="S58" s="9">
        <v>0</v>
      </c>
      <c r="T58" s="9">
        <v>0</v>
      </c>
      <c r="U58" s="9">
        <v>0</v>
      </c>
      <c r="V58" s="10">
        <v>0.08126041735459999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1.3189894474828998</v>
      </c>
      <c r="AW58" s="9">
        <v>1.083557838229095</v>
      </c>
      <c r="AX58" s="9">
        <v>0</v>
      </c>
      <c r="AY58" s="9">
        <v>0</v>
      </c>
      <c r="AZ58" s="10">
        <v>2.1952228758694003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0.1067890939348</v>
      </c>
      <c r="BG58" s="9">
        <v>0</v>
      </c>
      <c r="BH58" s="9">
        <v>0</v>
      </c>
      <c r="BI58" s="9">
        <v>0</v>
      </c>
      <c r="BJ58" s="10">
        <v>1.1580782020639</v>
      </c>
      <c r="BK58" s="16">
        <f t="shared" si="2"/>
        <v>6.656917728030795</v>
      </c>
      <c r="BL58" s="15"/>
      <c r="BM58" s="49"/>
    </row>
    <row r="59" spans="1:65" s="12" customFormat="1" ht="15">
      <c r="A59" s="5"/>
      <c r="B59" s="8" t="s">
        <v>209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0.014716326516</v>
      </c>
      <c r="I59" s="9">
        <v>0</v>
      </c>
      <c r="J59" s="9">
        <v>0</v>
      </c>
      <c r="K59" s="9">
        <v>0</v>
      </c>
      <c r="L59" s="10">
        <v>0.40079236141909996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0.0091346119032</v>
      </c>
      <c r="S59" s="9">
        <v>0</v>
      </c>
      <c r="T59" s="9">
        <v>0</v>
      </c>
      <c r="U59" s="9">
        <v>0</v>
      </c>
      <c r="V59" s="10">
        <v>0.024279509645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0.2841645125483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0.0035475983869999997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3.7955813233810005</v>
      </c>
      <c r="AW59" s="9">
        <v>5.553621949780421</v>
      </c>
      <c r="AX59" s="9">
        <v>0</v>
      </c>
      <c r="AY59" s="9">
        <v>0</v>
      </c>
      <c r="AZ59" s="10">
        <v>149.4340175797204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1.8572567237036999</v>
      </c>
      <c r="BG59" s="9">
        <v>21.1243333097091</v>
      </c>
      <c r="BH59" s="9">
        <v>0.17028472258059998</v>
      </c>
      <c r="BI59" s="9">
        <v>0</v>
      </c>
      <c r="BJ59" s="10">
        <v>21.4874078691825</v>
      </c>
      <c r="BK59" s="16">
        <f t="shared" si="2"/>
        <v>204.15913839847633</v>
      </c>
      <c r="BL59" s="15"/>
      <c r="BM59" s="49"/>
    </row>
    <row r="60" spans="1:65" s="12" customFormat="1" ht="15">
      <c r="A60" s="5"/>
      <c r="B60" s="8" t="s">
        <v>210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0.00272556</v>
      </c>
      <c r="I60" s="9">
        <v>0</v>
      </c>
      <c r="J60" s="9">
        <v>0</v>
      </c>
      <c r="K60" s="9">
        <v>0</v>
      </c>
      <c r="L60" s="10">
        <v>0.0422646870967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0.011247080677299999</v>
      </c>
      <c r="S60" s="9">
        <v>0</v>
      </c>
      <c r="T60" s="9">
        <v>0</v>
      </c>
      <c r="U60" s="9">
        <v>0</v>
      </c>
      <c r="V60" s="10">
        <v>0.08108541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0.0545112</v>
      </c>
      <c r="AS60" s="9">
        <v>0</v>
      </c>
      <c r="AT60" s="9">
        <v>0</v>
      </c>
      <c r="AU60" s="10">
        <v>0</v>
      </c>
      <c r="AV60" s="11">
        <v>2.9648125414493003</v>
      </c>
      <c r="AW60" s="9">
        <v>2.848196621142097</v>
      </c>
      <c r="AX60" s="9">
        <v>0</v>
      </c>
      <c r="AY60" s="9">
        <v>0</v>
      </c>
      <c r="AZ60" s="10">
        <v>81.4103314132505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0.7260129142889001</v>
      </c>
      <c r="BG60" s="9">
        <v>7.0728282</v>
      </c>
      <c r="BH60" s="9">
        <v>0</v>
      </c>
      <c r="BI60" s="9">
        <v>0</v>
      </c>
      <c r="BJ60" s="10">
        <v>10.583883237221798</v>
      </c>
      <c r="BK60" s="16">
        <f t="shared" si="2"/>
        <v>105.7978988651266</v>
      </c>
      <c r="BL60" s="15"/>
      <c r="BM60" s="49"/>
    </row>
    <row r="61" spans="1:65" s="12" customFormat="1" ht="15">
      <c r="A61" s="5"/>
      <c r="B61" s="8" t="s">
        <v>110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</v>
      </c>
      <c r="I61" s="9">
        <v>0</v>
      </c>
      <c r="J61" s="9">
        <v>0</v>
      </c>
      <c r="K61" s="9">
        <v>0</v>
      </c>
      <c r="L61" s="10">
        <v>0.028326464129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</v>
      </c>
      <c r="S61" s="9">
        <v>0</v>
      </c>
      <c r="T61" s="9">
        <v>0</v>
      </c>
      <c r="U61" s="9">
        <v>0</v>
      </c>
      <c r="V61" s="10">
        <v>0.012734876128900001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0.41051721116089995</v>
      </c>
      <c r="AW61" s="9">
        <v>1.4608700891902173</v>
      </c>
      <c r="AX61" s="9">
        <v>0</v>
      </c>
      <c r="AY61" s="9">
        <v>0</v>
      </c>
      <c r="AZ61" s="10">
        <v>44.03912231192851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0.056920845709399995</v>
      </c>
      <c r="BG61" s="9">
        <v>0.6141336750966999</v>
      </c>
      <c r="BH61" s="9">
        <v>0</v>
      </c>
      <c r="BI61" s="9">
        <v>0</v>
      </c>
      <c r="BJ61" s="10">
        <v>3.5715950916433004</v>
      </c>
      <c r="BK61" s="16">
        <f t="shared" si="2"/>
        <v>50.19422056498693</v>
      </c>
      <c r="BL61" s="15"/>
      <c r="BM61" s="49"/>
    </row>
    <row r="62" spans="1:65" s="12" customFormat="1" ht="15">
      <c r="A62" s="5"/>
      <c r="B62" s="8" t="s">
        <v>111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0.047359900612700005</v>
      </c>
      <c r="I62" s="9">
        <v>0</v>
      </c>
      <c r="J62" s="9">
        <v>0</v>
      </c>
      <c r="K62" s="9">
        <v>0</v>
      </c>
      <c r="L62" s="10">
        <v>0.010433377774099998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0.023266024709499997</v>
      </c>
      <c r="S62" s="9">
        <v>0</v>
      </c>
      <c r="T62" s="9">
        <v>0</v>
      </c>
      <c r="U62" s="9">
        <v>0</v>
      </c>
      <c r="V62" s="10">
        <v>0.0797706255806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0.0662665130966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13.5686266333144</v>
      </c>
      <c r="AW62" s="9">
        <v>0.3052466223613647</v>
      </c>
      <c r="AX62" s="9">
        <v>0</v>
      </c>
      <c r="AY62" s="9">
        <v>0</v>
      </c>
      <c r="AZ62" s="10">
        <v>52.764328242765096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4.493128894217901</v>
      </c>
      <c r="BG62" s="9">
        <v>1.5459653014833998</v>
      </c>
      <c r="BH62" s="9">
        <v>0.0678355967741</v>
      </c>
      <c r="BI62" s="9">
        <v>0</v>
      </c>
      <c r="BJ62" s="10">
        <v>8.012119047156</v>
      </c>
      <c r="BK62" s="16">
        <f t="shared" si="2"/>
        <v>80.98434677984578</v>
      </c>
      <c r="BL62" s="15"/>
      <c r="BM62" s="49"/>
    </row>
    <row r="63" spans="1:65" s="12" customFormat="1" ht="15">
      <c r="A63" s="5"/>
      <c r="B63" s="8" t="s">
        <v>237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0.5244243879996</v>
      </c>
      <c r="I63" s="9">
        <v>0</v>
      </c>
      <c r="J63" s="9">
        <v>0</v>
      </c>
      <c r="K63" s="9">
        <v>0</v>
      </c>
      <c r="L63" s="10">
        <v>0.1084321191284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0.1167464198382</v>
      </c>
      <c r="S63" s="9">
        <v>0</v>
      </c>
      <c r="T63" s="9">
        <v>0</v>
      </c>
      <c r="U63" s="9">
        <v>0</v>
      </c>
      <c r="V63" s="10">
        <v>0.091414194161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0.09170062329020001</v>
      </c>
      <c r="AC63" s="9">
        <v>0</v>
      </c>
      <c r="AD63" s="9">
        <v>0</v>
      </c>
      <c r="AE63" s="9">
        <v>0</v>
      </c>
      <c r="AF63" s="10">
        <v>0.037618398741900004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127.54073604175767</v>
      </c>
      <c r="AW63" s="9">
        <v>21.474731327945918</v>
      </c>
      <c r="AX63" s="9">
        <v>0</v>
      </c>
      <c r="AY63" s="9">
        <v>0</v>
      </c>
      <c r="AZ63" s="10">
        <v>71.11626975008032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12.409942570180002</v>
      </c>
      <c r="BG63" s="9">
        <v>2.8989373782571004</v>
      </c>
      <c r="BH63" s="9">
        <v>0.3771359413225</v>
      </c>
      <c r="BI63" s="9">
        <v>0</v>
      </c>
      <c r="BJ63" s="10">
        <v>12.707839876183096</v>
      </c>
      <c r="BK63" s="16">
        <f t="shared" si="2"/>
        <v>249.49592902888594</v>
      </c>
      <c r="BL63" s="15"/>
      <c r="BM63" s="49"/>
    </row>
    <row r="64" spans="1:65" s="12" customFormat="1" ht="15">
      <c r="A64" s="5"/>
      <c r="B64" s="8" t="s">
        <v>112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0.0792551892578</v>
      </c>
      <c r="I64" s="9">
        <v>0</v>
      </c>
      <c r="J64" s="9">
        <v>0</v>
      </c>
      <c r="K64" s="9">
        <v>0</v>
      </c>
      <c r="L64" s="10">
        <v>0.096225965032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0.0736888502254</v>
      </c>
      <c r="S64" s="9">
        <v>0</v>
      </c>
      <c r="T64" s="9">
        <v>0</v>
      </c>
      <c r="U64" s="9">
        <v>0</v>
      </c>
      <c r="V64" s="10">
        <v>0.031775525903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0.023603056225799997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0.0012174148386999999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35.6666910611808</v>
      </c>
      <c r="AW64" s="9">
        <v>3.394108672065684</v>
      </c>
      <c r="AX64" s="9">
        <v>0</v>
      </c>
      <c r="AY64" s="9">
        <v>0</v>
      </c>
      <c r="AZ64" s="10">
        <v>23.224731835767702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7.442818172184802</v>
      </c>
      <c r="BG64" s="9">
        <v>1.0226284645157</v>
      </c>
      <c r="BH64" s="9">
        <v>0</v>
      </c>
      <c r="BI64" s="9">
        <v>0</v>
      </c>
      <c r="BJ64" s="10">
        <v>2.5541593738342</v>
      </c>
      <c r="BK64" s="16">
        <f t="shared" si="2"/>
        <v>73.6109035810316</v>
      </c>
      <c r="BL64" s="15"/>
      <c r="BM64" s="49"/>
    </row>
    <row r="65" spans="1:65" s="12" customFormat="1" ht="15">
      <c r="A65" s="5"/>
      <c r="B65" s="8" t="s">
        <v>113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0.026867339032</v>
      </c>
      <c r="I65" s="9">
        <v>0</v>
      </c>
      <c r="J65" s="9">
        <v>0</v>
      </c>
      <c r="K65" s="9">
        <v>0</v>
      </c>
      <c r="L65" s="10">
        <v>0.0399171894192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0.007821147516</v>
      </c>
      <c r="S65" s="9">
        <v>0</v>
      </c>
      <c r="T65" s="9">
        <v>0</v>
      </c>
      <c r="U65" s="9">
        <v>0</v>
      </c>
      <c r="V65" s="10">
        <v>0.007036684032099999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0.0153187945483</v>
      </c>
      <c r="AC65" s="9">
        <v>0</v>
      </c>
      <c r="AD65" s="9">
        <v>0</v>
      </c>
      <c r="AE65" s="9">
        <v>0</v>
      </c>
      <c r="AF65" s="10">
        <v>0.005270440129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54.44500253750479</v>
      </c>
      <c r="AW65" s="9">
        <v>4.93677526196726</v>
      </c>
      <c r="AX65" s="9">
        <v>0</v>
      </c>
      <c r="AY65" s="9">
        <v>0</v>
      </c>
      <c r="AZ65" s="10">
        <v>31.977516847219796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6.818511307219099</v>
      </c>
      <c r="BG65" s="9">
        <v>1.5627300766125</v>
      </c>
      <c r="BH65" s="9">
        <v>0</v>
      </c>
      <c r="BI65" s="9">
        <v>0</v>
      </c>
      <c r="BJ65" s="10">
        <v>3.3336200939645004</v>
      </c>
      <c r="BK65" s="16">
        <f t="shared" si="2"/>
        <v>103.17638771916455</v>
      </c>
      <c r="BL65" s="15"/>
      <c r="BM65" s="49"/>
    </row>
    <row r="66" spans="1:65" s="12" customFormat="1" ht="15">
      <c r="A66" s="5"/>
      <c r="B66" s="8" t="s">
        <v>238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0.0373053</v>
      </c>
      <c r="I66" s="9">
        <v>0</v>
      </c>
      <c r="J66" s="9">
        <v>0</v>
      </c>
      <c r="K66" s="9">
        <v>0</v>
      </c>
      <c r="L66" s="10">
        <v>0.16412148145160002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0.0209308871612</v>
      </c>
      <c r="S66" s="9">
        <v>0</v>
      </c>
      <c r="T66" s="9">
        <v>0</v>
      </c>
      <c r="U66" s="9">
        <v>0</v>
      </c>
      <c r="V66" s="10">
        <v>0.030465995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29.804933523251897</v>
      </c>
      <c r="AW66" s="9">
        <v>2.143471137050489</v>
      </c>
      <c r="AX66" s="9">
        <v>0</v>
      </c>
      <c r="AY66" s="9">
        <v>0</v>
      </c>
      <c r="AZ66" s="10">
        <v>14.955053316608995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2.1870850652872997</v>
      </c>
      <c r="BG66" s="9">
        <v>0.0242200129032</v>
      </c>
      <c r="BH66" s="9">
        <v>0</v>
      </c>
      <c r="BI66" s="9">
        <v>0</v>
      </c>
      <c r="BJ66" s="10">
        <v>0.8066054270305</v>
      </c>
      <c r="BK66" s="16">
        <f t="shared" si="2"/>
        <v>50.17419214574518</v>
      </c>
      <c r="BL66" s="15"/>
      <c r="BM66" s="49"/>
    </row>
    <row r="67" spans="1:65" s="12" customFormat="1" ht="15">
      <c r="A67" s="5"/>
      <c r="B67" s="8" t="s">
        <v>114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0.06588353403200001</v>
      </c>
      <c r="I67" s="9">
        <v>0</v>
      </c>
      <c r="J67" s="9">
        <v>0</v>
      </c>
      <c r="K67" s="9">
        <v>0</v>
      </c>
      <c r="L67" s="10">
        <v>0.0279825858063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0.0617353665482</v>
      </c>
      <c r="S67" s="9">
        <v>0</v>
      </c>
      <c r="T67" s="9">
        <v>0</v>
      </c>
      <c r="U67" s="9">
        <v>0</v>
      </c>
      <c r="V67" s="10">
        <v>0.1003835504191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0.0057004228387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48.5223019971527</v>
      </c>
      <c r="AW67" s="9">
        <v>4.435614349972317</v>
      </c>
      <c r="AX67" s="9">
        <v>0</v>
      </c>
      <c r="AY67" s="9">
        <v>0</v>
      </c>
      <c r="AZ67" s="10">
        <v>21.666128346542003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4.8691156552514</v>
      </c>
      <c r="BG67" s="9">
        <v>0.1484954661289</v>
      </c>
      <c r="BH67" s="9">
        <v>0</v>
      </c>
      <c r="BI67" s="9">
        <v>0</v>
      </c>
      <c r="BJ67" s="10">
        <v>3.1308446804800996</v>
      </c>
      <c r="BK67" s="16">
        <f t="shared" si="2"/>
        <v>83.03418595517174</v>
      </c>
      <c r="BL67" s="15"/>
      <c r="BM67" s="49"/>
    </row>
    <row r="68" spans="1:65" s="12" customFormat="1" ht="15">
      <c r="A68" s="5"/>
      <c r="B68" s="8" t="s">
        <v>115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0.0006129756451</v>
      </c>
      <c r="I68" s="9">
        <v>66.3853507842579</v>
      </c>
      <c r="J68" s="9">
        <v>0</v>
      </c>
      <c r="K68" s="9">
        <v>0</v>
      </c>
      <c r="L68" s="10">
        <v>2.7645201596774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3.8225161232255997</v>
      </c>
      <c r="S68" s="9">
        <v>42.555555636644996</v>
      </c>
      <c r="T68" s="9">
        <v>0</v>
      </c>
      <c r="U68" s="9">
        <v>0</v>
      </c>
      <c r="V68" s="10">
        <v>0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0.5033279733546</v>
      </c>
      <c r="AW68" s="9">
        <v>52.865835546824734</v>
      </c>
      <c r="AX68" s="9">
        <v>0</v>
      </c>
      <c r="AY68" s="9">
        <v>0</v>
      </c>
      <c r="AZ68" s="10">
        <v>3.7347642937415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0.0820170887418</v>
      </c>
      <c r="BG68" s="9">
        <v>0</v>
      </c>
      <c r="BH68" s="9">
        <v>0</v>
      </c>
      <c r="BI68" s="9">
        <v>0</v>
      </c>
      <c r="BJ68" s="10">
        <v>1.1438456002900002</v>
      </c>
      <c r="BK68" s="16">
        <f t="shared" si="2"/>
        <v>173.85834618240364</v>
      </c>
      <c r="BL68" s="15"/>
      <c r="BM68" s="49"/>
    </row>
    <row r="69" spans="1:65" s="12" customFormat="1" ht="15">
      <c r="A69" s="5"/>
      <c r="B69" s="8" t="s">
        <v>116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0.0012618793224</v>
      </c>
      <c r="I69" s="9">
        <v>0</v>
      </c>
      <c r="J69" s="9">
        <v>0</v>
      </c>
      <c r="K69" s="9">
        <v>0</v>
      </c>
      <c r="L69" s="10">
        <v>3.2659006816128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0.0009278523225000001</v>
      </c>
      <c r="S69" s="9">
        <v>0</v>
      </c>
      <c r="T69" s="9">
        <v>0</v>
      </c>
      <c r="U69" s="9">
        <v>0</v>
      </c>
      <c r="V69" s="10">
        <v>0.0024742722580000003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0.0547759319677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12.7705695759654</v>
      </c>
      <c r="AW69" s="9">
        <v>22.06301215269553</v>
      </c>
      <c r="AX69" s="9">
        <v>0</v>
      </c>
      <c r="AY69" s="9">
        <v>0</v>
      </c>
      <c r="AZ69" s="10">
        <v>4.807469295385601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0.3603795296445</v>
      </c>
      <c r="BG69" s="9">
        <v>0</v>
      </c>
      <c r="BH69" s="9">
        <v>0.1222404193548</v>
      </c>
      <c r="BI69" s="9">
        <v>0</v>
      </c>
      <c r="BJ69" s="10">
        <v>0.6169312947416</v>
      </c>
      <c r="BK69" s="16">
        <f t="shared" si="2"/>
        <v>44.065942885270836</v>
      </c>
      <c r="BL69" s="15"/>
      <c r="BM69" s="49"/>
    </row>
    <row r="70" spans="1:65" s="12" customFormat="1" ht="15">
      <c r="A70" s="5"/>
      <c r="B70" s="8" t="s">
        <v>117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0.1442931977419</v>
      </c>
      <c r="I70" s="9">
        <v>85.523333294387</v>
      </c>
      <c r="J70" s="9">
        <v>0</v>
      </c>
      <c r="K70" s="9">
        <v>0</v>
      </c>
      <c r="L70" s="10">
        <v>5.6211610463546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0.0026075598709000003</v>
      </c>
      <c r="S70" s="9">
        <v>30.176295862257998</v>
      </c>
      <c r="T70" s="9">
        <v>0.60955</v>
      </c>
      <c r="U70" s="9">
        <v>0</v>
      </c>
      <c r="V70" s="10">
        <v>0.1070766007741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3.0886619956117</v>
      </c>
      <c r="AW70" s="9">
        <v>4.458895931725989</v>
      </c>
      <c r="AX70" s="9">
        <v>0</v>
      </c>
      <c r="AY70" s="9">
        <v>0</v>
      </c>
      <c r="AZ70" s="10">
        <v>12.223951262644098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0.2633346004832</v>
      </c>
      <c r="BG70" s="9">
        <v>0.0121497677419</v>
      </c>
      <c r="BH70" s="9">
        <v>0</v>
      </c>
      <c r="BI70" s="9">
        <v>0</v>
      </c>
      <c r="BJ70" s="10">
        <v>0.8058186824509002</v>
      </c>
      <c r="BK70" s="16">
        <f t="shared" si="2"/>
        <v>143.03712980204432</v>
      </c>
      <c r="BL70" s="15"/>
      <c r="BM70" s="49"/>
    </row>
    <row r="71" spans="1:65" s="12" customFormat="1" ht="15">
      <c r="A71" s="5"/>
      <c r="B71" s="8" t="s">
        <v>118</v>
      </c>
      <c r="C71" s="11">
        <v>0</v>
      </c>
      <c r="D71" s="9">
        <v>14.536904516128999</v>
      </c>
      <c r="E71" s="9">
        <v>0</v>
      </c>
      <c r="F71" s="9">
        <v>0</v>
      </c>
      <c r="G71" s="10">
        <v>0</v>
      </c>
      <c r="H71" s="11">
        <v>0.2380075844193</v>
      </c>
      <c r="I71" s="9">
        <v>46.4058046729354</v>
      </c>
      <c r="J71" s="9">
        <v>0</v>
      </c>
      <c r="K71" s="9">
        <v>0</v>
      </c>
      <c r="L71" s="10">
        <v>2.4268036288707995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</v>
      </c>
      <c r="S71" s="9">
        <v>24.228174193548302</v>
      </c>
      <c r="T71" s="9">
        <v>0</v>
      </c>
      <c r="U71" s="9">
        <v>0</v>
      </c>
      <c r="V71" s="10">
        <v>0.0084798609677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1.4010914857093997</v>
      </c>
      <c r="AW71" s="9">
        <v>12.57000393205077</v>
      </c>
      <c r="AX71" s="9">
        <v>0</v>
      </c>
      <c r="AY71" s="9">
        <v>0</v>
      </c>
      <c r="AZ71" s="10">
        <v>3.2670761167415003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0.0618773246451</v>
      </c>
      <c r="BG71" s="9">
        <v>4.838220645161201</v>
      </c>
      <c r="BH71" s="9">
        <v>0</v>
      </c>
      <c r="BI71" s="9">
        <v>0</v>
      </c>
      <c r="BJ71" s="10">
        <v>0.07741153032249999</v>
      </c>
      <c r="BK71" s="16">
        <f t="shared" si="2"/>
        <v>110.05985549150097</v>
      </c>
      <c r="BL71" s="15"/>
      <c r="BM71" s="49"/>
    </row>
    <row r="72" spans="1:65" s="12" customFormat="1" ht="15">
      <c r="A72" s="5"/>
      <c r="B72" s="8" t="s">
        <v>239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0.010478745483800001</v>
      </c>
      <c r="I72" s="9">
        <v>44.888103225806404</v>
      </c>
      <c r="J72" s="9">
        <v>0</v>
      </c>
      <c r="K72" s="9">
        <v>0</v>
      </c>
      <c r="L72" s="10">
        <v>0.0022444051612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0.0005611012903</v>
      </c>
      <c r="S72" s="9">
        <v>0.5611012903225</v>
      </c>
      <c r="T72" s="9">
        <v>0</v>
      </c>
      <c r="U72" s="9">
        <v>0</v>
      </c>
      <c r="V72" s="10">
        <v>0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2.2528253209676</v>
      </c>
      <c r="AW72" s="9">
        <v>5.4019386801383815</v>
      </c>
      <c r="AX72" s="9">
        <v>0</v>
      </c>
      <c r="AY72" s="9">
        <v>0</v>
      </c>
      <c r="AZ72" s="10">
        <v>0.43207387161280003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</v>
      </c>
      <c r="BG72" s="9">
        <v>16.8122129032258</v>
      </c>
      <c r="BH72" s="9">
        <v>0</v>
      </c>
      <c r="BI72" s="9">
        <v>0</v>
      </c>
      <c r="BJ72" s="10">
        <v>0</v>
      </c>
      <c r="BK72" s="16">
        <f t="shared" si="2"/>
        <v>70.36153954400879</v>
      </c>
      <c r="BL72" s="15"/>
      <c r="BM72" s="49"/>
    </row>
    <row r="73" spans="1:65" s="12" customFormat="1" ht="15">
      <c r="A73" s="5"/>
      <c r="B73" s="8" t="s">
        <v>211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1.2476783148707</v>
      </c>
      <c r="I73" s="9">
        <v>27.1986913548386</v>
      </c>
      <c r="J73" s="9">
        <v>0</v>
      </c>
      <c r="K73" s="9">
        <v>0</v>
      </c>
      <c r="L73" s="10">
        <v>1.4699639982254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0.7784960313867002</v>
      </c>
      <c r="S73" s="9">
        <v>3.1790095317741</v>
      </c>
      <c r="T73" s="9">
        <v>5.2915741935483</v>
      </c>
      <c r="U73" s="9">
        <v>0</v>
      </c>
      <c r="V73" s="10">
        <v>0.007323538774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0.0021023735483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10.5806574040939</v>
      </c>
      <c r="AW73" s="9">
        <v>31.18871159094246</v>
      </c>
      <c r="AX73" s="9">
        <v>0</v>
      </c>
      <c r="AY73" s="9">
        <v>0</v>
      </c>
      <c r="AZ73" s="10">
        <v>6.608297215805701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13.0003668898049</v>
      </c>
      <c r="BG73" s="9">
        <v>8.0836262935482</v>
      </c>
      <c r="BH73" s="9">
        <v>0</v>
      </c>
      <c r="BI73" s="9">
        <v>0</v>
      </c>
      <c r="BJ73" s="10">
        <v>0.15979171206440002</v>
      </c>
      <c r="BK73" s="16">
        <f t="shared" si="2"/>
        <v>108.79629044322566</v>
      </c>
      <c r="BL73" s="15"/>
      <c r="BM73" s="49"/>
    </row>
    <row r="74" spans="1:65" s="12" customFormat="1" ht="15">
      <c r="A74" s="5"/>
      <c r="B74" s="8" t="s">
        <v>212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0.2836134541934</v>
      </c>
      <c r="I74" s="9">
        <v>40.2531154838708</v>
      </c>
      <c r="J74" s="9">
        <v>0</v>
      </c>
      <c r="K74" s="9">
        <v>0</v>
      </c>
      <c r="L74" s="10">
        <v>0.002841396387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1.0528952167741</v>
      </c>
      <c r="S74" s="9">
        <v>15.7855354838709</v>
      </c>
      <c r="T74" s="9">
        <v>0</v>
      </c>
      <c r="U74" s="9">
        <v>0</v>
      </c>
      <c r="V74" s="10">
        <v>0.056827928387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0.11874597</v>
      </c>
      <c r="AW74" s="9">
        <v>5.6495879998846</v>
      </c>
      <c r="AX74" s="9">
        <v>0</v>
      </c>
      <c r="AY74" s="9">
        <v>0</v>
      </c>
      <c r="AZ74" s="10">
        <v>0.06275227567740001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0.0104622</v>
      </c>
      <c r="BG74" s="9">
        <v>0</v>
      </c>
      <c r="BH74" s="9">
        <v>0</v>
      </c>
      <c r="BI74" s="9">
        <v>0</v>
      </c>
      <c r="BJ74" s="10">
        <v>0.047069437838700004</v>
      </c>
      <c r="BK74" s="16">
        <f t="shared" si="2"/>
        <v>63.3234468468839</v>
      </c>
      <c r="BL74" s="15"/>
      <c r="BM74" s="49"/>
    </row>
    <row r="75" spans="1:65" s="12" customFormat="1" ht="15">
      <c r="A75" s="5"/>
      <c r="B75" s="8" t="s">
        <v>119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0.5711102600319</v>
      </c>
      <c r="I75" s="9">
        <v>1E-09</v>
      </c>
      <c r="J75" s="9">
        <v>0</v>
      </c>
      <c r="K75" s="9">
        <v>0</v>
      </c>
      <c r="L75" s="10">
        <v>0.19059933803169998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0.7706588117414</v>
      </c>
      <c r="S75" s="9">
        <v>0</v>
      </c>
      <c r="T75" s="9">
        <v>0.12909542251609998</v>
      </c>
      <c r="U75" s="9">
        <v>0</v>
      </c>
      <c r="V75" s="10">
        <v>0.0678748799031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0.009175061</v>
      </c>
      <c r="AC75" s="9">
        <v>0</v>
      </c>
      <c r="AD75" s="9">
        <v>0</v>
      </c>
      <c r="AE75" s="9">
        <v>0</v>
      </c>
      <c r="AF75" s="10">
        <v>0.0553931346774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4.02136774E-05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2.564609443449301</v>
      </c>
      <c r="AW75" s="9">
        <v>1.285384175349619</v>
      </c>
      <c r="AX75" s="9">
        <v>0</v>
      </c>
      <c r="AY75" s="9">
        <v>0</v>
      </c>
      <c r="AZ75" s="10">
        <v>9.4377329371593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1.2421131582233003</v>
      </c>
      <c r="BG75" s="9">
        <v>0.37878748861269995</v>
      </c>
      <c r="BH75" s="9">
        <v>0</v>
      </c>
      <c r="BI75" s="9">
        <v>0</v>
      </c>
      <c r="BJ75" s="10">
        <v>1.2988667492239998</v>
      </c>
      <c r="BK75" s="16">
        <f t="shared" si="2"/>
        <v>18.001441074597224</v>
      </c>
      <c r="BL75" s="15"/>
      <c r="BM75" s="49"/>
    </row>
    <row r="76" spans="1:65" s="12" customFormat="1" ht="15">
      <c r="A76" s="5"/>
      <c r="B76" s="8" t="s">
        <v>120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0.5604639080321</v>
      </c>
      <c r="I76" s="9">
        <v>12.6940454773546</v>
      </c>
      <c r="J76" s="9">
        <v>0</v>
      </c>
      <c r="K76" s="9">
        <v>0</v>
      </c>
      <c r="L76" s="10">
        <v>0.439561631419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0.0471732591932</v>
      </c>
      <c r="S76" s="9">
        <v>16.7002994614191</v>
      </c>
      <c r="T76" s="9">
        <v>0.6705903814193</v>
      </c>
      <c r="U76" s="9">
        <v>0</v>
      </c>
      <c r="V76" s="10">
        <v>0.11139807583830001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4.4500283781902</v>
      </c>
      <c r="AW76" s="9">
        <v>5.731471310412126</v>
      </c>
      <c r="AX76" s="9">
        <v>0</v>
      </c>
      <c r="AY76" s="9">
        <v>0</v>
      </c>
      <c r="AZ76" s="10">
        <v>7.6904886249332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1.0157074441261</v>
      </c>
      <c r="BG76" s="9">
        <v>1.4108376974510999</v>
      </c>
      <c r="BH76" s="9">
        <v>0</v>
      </c>
      <c r="BI76" s="9">
        <v>0</v>
      </c>
      <c r="BJ76" s="10">
        <v>2.7426135372237</v>
      </c>
      <c r="BK76" s="16">
        <f t="shared" si="2"/>
        <v>54.26467918701202</v>
      </c>
      <c r="BL76" s="15"/>
      <c r="BM76" s="49"/>
    </row>
    <row r="77" spans="1:65" s="12" customFormat="1" ht="15">
      <c r="A77" s="5"/>
      <c r="B77" s="8" t="s">
        <v>240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0.1253767372901</v>
      </c>
      <c r="I77" s="9">
        <v>0</v>
      </c>
      <c r="J77" s="9">
        <v>0</v>
      </c>
      <c r="K77" s="9">
        <v>0</v>
      </c>
      <c r="L77" s="10">
        <v>0.14593172532249998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0.0126487593225</v>
      </c>
      <c r="S77" s="9">
        <v>0</v>
      </c>
      <c r="T77" s="9">
        <v>0</v>
      </c>
      <c r="U77" s="9">
        <v>0</v>
      </c>
      <c r="V77" s="10">
        <v>0.026379185806400002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0.0605369963225</v>
      </c>
      <c r="AC77" s="9">
        <v>0</v>
      </c>
      <c r="AD77" s="9">
        <v>0</v>
      </c>
      <c r="AE77" s="9">
        <v>0</v>
      </c>
      <c r="AF77" s="10">
        <v>0.0295545124515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10.405453278380499</v>
      </c>
      <c r="AW77" s="9">
        <v>1.3505388533423384</v>
      </c>
      <c r="AX77" s="9">
        <v>0.1177345283548</v>
      </c>
      <c r="AY77" s="9">
        <v>0</v>
      </c>
      <c r="AZ77" s="10">
        <v>10.4550217215765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2.5741518790285003</v>
      </c>
      <c r="BG77" s="9">
        <v>0.5284143266126999</v>
      </c>
      <c r="BH77" s="9">
        <v>0</v>
      </c>
      <c r="BI77" s="9">
        <v>0</v>
      </c>
      <c r="BJ77" s="10">
        <v>1.6396637623208998</v>
      </c>
      <c r="BK77" s="16">
        <f t="shared" si="2"/>
        <v>27.47140626613174</v>
      </c>
      <c r="BL77" s="15"/>
      <c r="BM77" s="49"/>
    </row>
    <row r="78" spans="1:65" s="12" customFormat="1" ht="15">
      <c r="A78" s="5"/>
      <c r="B78" s="8" t="s">
        <v>241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0.045616343645</v>
      </c>
      <c r="I78" s="9">
        <v>0</v>
      </c>
      <c r="J78" s="9">
        <v>0</v>
      </c>
      <c r="K78" s="9">
        <v>0</v>
      </c>
      <c r="L78" s="10">
        <v>0.0276161267418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0.040331868386900005</v>
      </c>
      <c r="S78" s="9">
        <v>0</v>
      </c>
      <c r="T78" s="9">
        <v>0</v>
      </c>
      <c r="U78" s="9">
        <v>0</v>
      </c>
      <c r="V78" s="10">
        <v>0.049674723160999995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0.009878477129</v>
      </c>
      <c r="AC78" s="9">
        <v>0</v>
      </c>
      <c r="AD78" s="9">
        <v>0</v>
      </c>
      <c r="AE78" s="9">
        <v>0</v>
      </c>
      <c r="AF78" s="10">
        <v>0.0109260903225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0.0005463045161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84.12156367321622</v>
      </c>
      <c r="AW78" s="9">
        <v>9.428504425649834</v>
      </c>
      <c r="AX78" s="9">
        <v>0.1701470966451</v>
      </c>
      <c r="AY78" s="9">
        <v>0</v>
      </c>
      <c r="AZ78" s="10">
        <v>18.274056989639902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4.727164785929699</v>
      </c>
      <c r="BG78" s="9">
        <v>0.7101958709677001</v>
      </c>
      <c r="BH78" s="9">
        <v>0</v>
      </c>
      <c r="BI78" s="9">
        <v>0</v>
      </c>
      <c r="BJ78" s="10">
        <v>2.4938786590939</v>
      </c>
      <c r="BK78" s="16">
        <f t="shared" si="2"/>
        <v>120.11010143504464</v>
      </c>
      <c r="BL78" s="15"/>
      <c r="BM78" s="49"/>
    </row>
    <row r="79" spans="1:65" s="12" customFormat="1" ht="15">
      <c r="A79" s="5"/>
      <c r="B79" s="8" t="s">
        <v>213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0.0703460109676</v>
      </c>
      <c r="I79" s="9">
        <v>0</v>
      </c>
      <c r="J79" s="9">
        <v>0</v>
      </c>
      <c r="K79" s="9">
        <v>0</v>
      </c>
      <c r="L79" s="10">
        <v>0.3857889832257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0.006366154838599999</v>
      </c>
      <c r="S79" s="9">
        <v>0</v>
      </c>
      <c r="T79" s="9">
        <v>0</v>
      </c>
      <c r="U79" s="9">
        <v>0</v>
      </c>
      <c r="V79" s="10">
        <v>0.0065783599999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0.0425075738386</v>
      </c>
      <c r="AC79" s="9">
        <v>0</v>
      </c>
      <c r="AD79" s="9">
        <v>0</v>
      </c>
      <c r="AE79" s="9">
        <v>0</v>
      </c>
      <c r="AF79" s="10">
        <v>0.511407353129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0.005221895161199999</v>
      </c>
      <c r="AM79" s="9">
        <v>0</v>
      </c>
      <c r="AN79" s="9">
        <v>0</v>
      </c>
      <c r="AO79" s="9">
        <v>0</v>
      </c>
      <c r="AP79" s="10">
        <v>0.0200650476451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76.38042456798541</v>
      </c>
      <c r="AW79" s="9">
        <v>17.537251789409304</v>
      </c>
      <c r="AX79" s="9">
        <v>0</v>
      </c>
      <c r="AY79" s="9">
        <v>0</v>
      </c>
      <c r="AZ79" s="10">
        <v>27.778193517863997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11.695180569053695</v>
      </c>
      <c r="BG79" s="9">
        <v>0.7859287537095</v>
      </c>
      <c r="BH79" s="9">
        <v>0</v>
      </c>
      <c r="BI79" s="9">
        <v>0</v>
      </c>
      <c r="BJ79" s="10">
        <v>3.0390902256087995</v>
      </c>
      <c r="BK79" s="16">
        <f t="shared" si="2"/>
        <v>138.26435080243638</v>
      </c>
      <c r="BL79" s="15"/>
      <c r="BM79" s="49"/>
    </row>
    <row r="80" spans="1:65" s="12" customFormat="1" ht="15">
      <c r="A80" s="5"/>
      <c r="B80" s="8" t="s">
        <v>214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0.115202567903</v>
      </c>
      <c r="I80" s="9">
        <v>0</v>
      </c>
      <c r="J80" s="9">
        <v>0</v>
      </c>
      <c r="K80" s="9">
        <v>0</v>
      </c>
      <c r="L80" s="10">
        <v>0.14861311564480004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0.026465454677200004</v>
      </c>
      <c r="S80" s="9">
        <v>0</v>
      </c>
      <c r="T80" s="9">
        <v>0</v>
      </c>
      <c r="U80" s="9">
        <v>0</v>
      </c>
      <c r="V80" s="10">
        <v>0.0154122354837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22.969561551510303</v>
      </c>
      <c r="AW80" s="9">
        <v>7.802710336678581</v>
      </c>
      <c r="AX80" s="9">
        <v>0</v>
      </c>
      <c r="AY80" s="9">
        <v>0</v>
      </c>
      <c r="AZ80" s="10">
        <v>7.426936513126099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4.6901096204467</v>
      </c>
      <c r="BG80" s="9">
        <v>0.1280521370967</v>
      </c>
      <c r="BH80" s="9">
        <v>0</v>
      </c>
      <c r="BI80" s="9">
        <v>0</v>
      </c>
      <c r="BJ80" s="10">
        <v>1.7743679766754</v>
      </c>
      <c r="BK80" s="16">
        <f t="shared" si="2"/>
        <v>45.09743150924248</v>
      </c>
      <c r="BL80" s="15"/>
      <c r="BM80" s="49"/>
    </row>
    <row r="81" spans="1:65" s="12" customFormat="1" ht="15">
      <c r="A81" s="5"/>
      <c r="B81" s="8" t="s">
        <v>121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0.08621155609649998</v>
      </c>
      <c r="I81" s="9">
        <v>0</v>
      </c>
      <c r="J81" s="9">
        <v>0</v>
      </c>
      <c r="K81" s="9">
        <v>0</v>
      </c>
      <c r="L81" s="10">
        <v>0.0093229867741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0.0160562556451</v>
      </c>
      <c r="S81" s="9">
        <v>0</v>
      </c>
      <c r="T81" s="9">
        <v>0</v>
      </c>
      <c r="U81" s="9">
        <v>0</v>
      </c>
      <c r="V81" s="10">
        <v>0.003107662258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0.1835415290322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53.86440494560561</v>
      </c>
      <c r="AW81" s="9">
        <v>3.9801402920492794</v>
      </c>
      <c r="AX81" s="9">
        <v>0</v>
      </c>
      <c r="AY81" s="9">
        <v>0</v>
      </c>
      <c r="AZ81" s="10">
        <v>14.649169811029498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8.9960589824151</v>
      </c>
      <c r="BG81" s="9">
        <v>0.6269103189031</v>
      </c>
      <c r="BH81" s="9">
        <v>0</v>
      </c>
      <c r="BI81" s="9">
        <v>0</v>
      </c>
      <c r="BJ81" s="10">
        <v>1.4006303985796</v>
      </c>
      <c r="BK81" s="16">
        <f t="shared" si="2"/>
        <v>83.81555473838809</v>
      </c>
      <c r="BL81" s="15"/>
      <c r="BM81" s="49"/>
    </row>
    <row r="82" spans="1:65" s="12" customFormat="1" ht="15">
      <c r="A82" s="5"/>
      <c r="B82" s="8" t="s">
        <v>122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</v>
      </c>
      <c r="I82" s="9">
        <v>0</v>
      </c>
      <c r="J82" s="9">
        <v>0</v>
      </c>
      <c r="K82" s="9">
        <v>0</v>
      </c>
      <c r="L82" s="10">
        <v>0.0098476925806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0.0246192314515</v>
      </c>
      <c r="S82" s="9">
        <v>0</v>
      </c>
      <c r="T82" s="9">
        <v>0</v>
      </c>
      <c r="U82" s="9">
        <v>0</v>
      </c>
      <c r="V82" s="10">
        <v>0.0171787526128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36.724441574966896</v>
      </c>
      <c r="AW82" s="9">
        <v>1.4228807977822895</v>
      </c>
      <c r="AX82" s="9">
        <v>0</v>
      </c>
      <c r="AY82" s="9">
        <v>0</v>
      </c>
      <c r="AZ82" s="10">
        <v>4.6754117557414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1.5046762454186002</v>
      </c>
      <c r="BG82" s="9">
        <v>0</v>
      </c>
      <c r="BH82" s="9">
        <v>0</v>
      </c>
      <c r="BI82" s="9">
        <v>0</v>
      </c>
      <c r="BJ82" s="10">
        <v>0.2474012768707</v>
      </c>
      <c r="BK82" s="16">
        <f t="shared" si="2"/>
        <v>44.62645732742479</v>
      </c>
      <c r="BL82" s="15"/>
      <c r="BM82" s="49"/>
    </row>
    <row r="83" spans="1:65" s="12" customFormat="1" ht="15">
      <c r="A83" s="5"/>
      <c r="B83" s="8" t="s">
        <v>123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1.154271966774</v>
      </c>
      <c r="I83" s="9">
        <v>0</v>
      </c>
      <c r="J83" s="9">
        <v>0</v>
      </c>
      <c r="K83" s="9">
        <v>0</v>
      </c>
      <c r="L83" s="10">
        <v>0.23276025151590002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0.0193909525806</v>
      </c>
      <c r="S83" s="9">
        <v>0</v>
      </c>
      <c r="T83" s="9">
        <v>0</v>
      </c>
      <c r="U83" s="9">
        <v>0</v>
      </c>
      <c r="V83" s="10">
        <v>0.005102882258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0.0045240329032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62.3355615515707</v>
      </c>
      <c r="AW83" s="9">
        <v>5.250916702868487</v>
      </c>
      <c r="AX83" s="9">
        <v>0</v>
      </c>
      <c r="AY83" s="9">
        <v>0</v>
      </c>
      <c r="AZ83" s="10">
        <v>16.6698531521571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8.061496578479</v>
      </c>
      <c r="BG83" s="9">
        <v>0.2362550516128</v>
      </c>
      <c r="BH83" s="9">
        <v>0</v>
      </c>
      <c r="BI83" s="9">
        <v>0</v>
      </c>
      <c r="BJ83" s="10">
        <v>0.8772599310632999</v>
      </c>
      <c r="BK83" s="16">
        <f t="shared" si="2"/>
        <v>94.8473930537831</v>
      </c>
      <c r="BL83" s="15"/>
      <c r="BM83" s="49"/>
    </row>
    <row r="84" spans="1:65" s="12" customFormat="1" ht="15">
      <c r="A84" s="5"/>
      <c r="B84" s="8" t="s">
        <v>124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0.42006290980600003</v>
      </c>
      <c r="I84" s="9">
        <v>0</v>
      </c>
      <c r="J84" s="9">
        <v>0</v>
      </c>
      <c r="K84" s="9">
        <v>0</v>
      </c>
      <c r="L84" s="10">
        <v>0.1308458116771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0.0495840232251</v>
      </c>
      <c r="S84" s="9">
        <v>0</v>
      </c>
      <c r="T84" s="9">
        <v>0</v>
      </c>
      <c r="U84" s="9">
        <v>0</v>
      </c>
      <c r="V84" s="10">
        <v>0.0371265762901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0.0169967225806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0.0005311475806000001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66.0724553322166</v>
      </c>
      <c r="AW84" s="9">
        <v>7.224392896585642</v>
      </c>
      <c r="AX84" s="9">
        <v>0</v>
      </c>
      <c r="AY84" s="9">
        <v>0</v>
      </c>
      <c r="AZ84" s="10">
        <v>13.2545683675126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6.201840840188</v>
      </c>
      <c r="BG84" s="9">
        <v>0</v>
      </c>
      <c r="BH84" s="9">
        <v>0</v>
      </c>
      <c r="BI84" s="9">
        <v>0</v>
      </c>
      <c r="BJ84" s="10">
        <v>0.5957636036764</v>
      </c>
      <c r="BK84" s="16">
        <f t="shared" si="2"/>
        <v>94.00416823133875</v>
      </c>
      <c r="BL84" s="15"/>
      <c r="BM84" s="49"/>
    </row>
    <row r="85" spans="1:65" s="12" customFormat="1" ht="15">
      <c r="A85" s="5"/>
      <c r="B85" s="8" t="s">
        <v>125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0.317727493548</v>
      </c>
      <c r="I85" s="9">
        <v>0</v>
      </c>
      <c r="J85" s="9">
        <v>0</v>
      </c>
      <c r="K85" s="9">
        <v>0</v>
      </c>
      <c r="L85" s="10">
        <v>0.0334883830321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0.0383311400641</v>
      </c>
      <c r="S85" s="9">
        <v>0</v>
      </c>
      <c r="T85" s="9">
        <v>0</v>
      </c>
      <c r="U85" s="9">
        <v>0</v>
      </c>
      <c r="V85" s="10">
        <v>0.0055476229032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0.08253803709669999</v>
      </c>
      <c r="AC85" s="9">
        <v>0</v>
      </c>
      <c r="AD85" s="9">
        <v>0</v>
      </c>
      <c r="AE85" s="9">
        <v>0</v>
      </c>
      <c r="AF85" s="10">
        <v>0.037864174258000004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0.0004973614516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55.2272433514072</v>
      </c>
      <c r="AW85" s="9">
        <v>3.5343903970493753</v>
      </c>
      <c r="AX85" s="9">
        <v>0</v>
      </c>
      <c r="AY85" s="9">
        <v>0</v>
      </c>
      <c r="AZ85" s="10">
        <v>10.757215772544304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13.589232520507698</v>
      </c>
      <c r="BG85" s="9">
        <v>0.23873349677400002</v>
      </c>
      <c r="BH85" s="9">
        <v>0</v>
      </c>
      <c r="BI85" s="9">
        <v>0</v>
      </c>
      <c r="BJ85" s="10">
        <v>1.1582437301922</v>
      </c>
      <c r="BK85" s="16">
        <f t="shared" si="2"/>
        <v>85.02105348082847</v>
      </c>
      <c r="BL85" s="15"/>
      <c r="BM85" s="49"/>
    </row>
    <row r="86" spans="1:65" s="12" customFormat="1" ht="15">
      <c r="A86" s="5"/>
      <c r="B86" s="8" t="s">
        <v>126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0.10121750054809998</v>
      </c>
      <c r="I86" s="9">
        <v>0</v>
      </c>
      <c r="J86" s="9">
        <v>0</v>
      </c>
      <c r="K86" s="9">
        <v>0</v>
      </c>
      <c r="L86" s="10">
        <v>0.0729730937417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0.035179866128700006</v>
      </c>
      <c r="S86" s="9">
        <v>0</v>
      </c>
      <c r="T86" s="9">
        <v>0</v>
      </c>
      <c r="U86" s="9">
        <v>0</v>
      </c>
      <c r="V86" s="10">
        <v>0.0733319726127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0.0198424064516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0.0010913323547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39.777600599376</v>
      </c>
      <c r="AW86" s="9">
        <v>3.699513866718367</v>
      </c>
      <c r="AX86" s="9">
        <v>0</v>
      </c>
      <c r="AY86" s="9">
        <v>0</v>
      </c>
      <c r="AZ86" s="10">
        <v>9.9930751750296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10.066685321478998</v>
      </c>
      <c r="BG86" s="9">
        <v>0</v>
      </c>
      <c r="BH86" s="9">
        <v>0</v>
      </c>
      <c r="BI86" s="9">
        <v>0</v>
      </c>
      <c r="BJ86" s="10">
        <v>0.8916885413211</v>
      </c>
      <c r="BK86" s="16">
        <f t="shared" si="2"/>
        <v>64.73219967576158</v>
      </c>
      <c r="BL86" s="15"/>
      <c r="BM86" s="49"/>
    </row>
    <row r="87" spans="1:65" s="12" customFormat="1" ht="15">
      <c r="A87" s="5"/>
      <c r="B87" s="8" t="s">
        <v>181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0.371523416774</v>
      </c>
      <c r="I87" s="9">
        <v>0</v>
      </c>
      <c r="J87" s="9">
        <v>0</v>
      </c>
      <c r="K87" s="9">
        <v>0</v>
      </c>
      <c r="L87" s="10">
        <v>0.2149104870966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0.0532681579352</v>
      </c>
      <c r="S87" s="9">
        <v>0</v>
      </c>
      <c r="T87" s="9">
        <v>0</v>
      </c>
      <c r="U87" s="9">
        <v>0</v>
      </c>
      <c r="V87" s="10">
        <v>0.0134084383547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0.230341252903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0.010736244838600001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26.108284552509005</v>
      </c>
      <c r="AW87" s="9">
        <v>3.480809335569062</v>
      </c>
      <c r="AX87" s="9">
        <v>0</v>
      </c>
      <c r="AY87" s="9">
        <v>0</v>
      </c>
      <c r="AZ87" s="10">
        <v>15.6065794221916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3.6482700551898</v>
      </c>
      <c r="BG87" s="9">
        <v>0.6441746903225</v>
      </c>
      <c r="BH87" s="9">
        <v>0</v>
      </c>
      <c r="BI87" s="9">
        <v>0</v>
      </c>
      <c r="BJ87" s="10">
        <v>0.17634768696710001</v>
      </c>
      <c r="BK87" s="16">
        <f t="shared" si="2"/>
        <v>50.55865374065117</v>
      </c>
      <c r="BL87" s="15"/>
      <c r="BM87" s="49"/>
    </row>
    <row r="88" spans="1:65" s="12" customFormat="1" ht="15">
      <c r="A88" s="5"/>
      <c r="B88" s="8" t="s">
        <v>185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0.14718008516090003</v>
      </c>
      <c r="I88" s="9">
        <v>0</v>
      </c>
      <c r="J88" s="9">
        <v>0</v>
      </c>
      <c r="K88" s="9">
        <v>0</v>
      </c>
      <c r="L88" s="10">
        <v>0.0780350787095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0.029001391225500002</v>
      </c>
      <c r="S88" s="9">
        <v>0</v>
      </c>
      <c r="T88" s="9">
        <v>0</v>
      </c>
      <c r="U88" s="9">
        <v>0</v>
      </c>
      <c r="V88" s="10">
        <v>0.017780144516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0.24455620967740002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40.524792271958404</v>
      </c>
      <c r="AW88" s="9">
        <v>4.631894615694227</v>
      </c>
      <c r="AX88" s="9">
        <v>0</v>
      </c>
      <c r="AY88" s="9">
        <v>0</v>
      </c>
      <c r="AZ88" s="10">
        <v>11.5659693068353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5.6811886279937</v>
      </c>
      <c r="BG88" s="9">
        <v>0.15651597419330002</v>
      </c>
      <c r="BH88" s="9">
        <v>0</v>
      </c>
      <c r="BI88" s="9">
        <v>0</v>
      </c>
      <c r="BJ88" s="10">
        <v>0.7401518094176001</v>
      </c>
      <c r="BK88" s="16">
        <f t="shared" si="2"/>
        <v>63.81706551538183</v>
      </c>
      <c r="BL88" s="15"/>
      <c r="BM88" s="49"/>
    </row>
    <row r="89" spans="1:65" s="12" customFormat="1" ht="15">
      <c r="A89" s="5"/>
      <c r="B89" s="8" t="s">
        <v>201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0.23455766141909998</v>
      </c>
      <c r="I89" s="9">
        <v>0</v>
      </c>
      <c r="J89" s="9">
        <v>0</v>
      </c>
      <c r="K89" s="9">
        <v>0</v>
      </c>
      <c r="L89" s="10">
        <v>0.1859523825158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0.0322651220964</v>
      </c>
      <c r="S89" s="9">
        <v>0</v>
      </c>
      <c r="T89" s="9">
        <v>0</v>
      </c>
      <c r="U89" s="9">
        <v>0</v>
      </c>
      <c r="V89" s="10">
        <v>0.0435382847417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19.661594005572198</v>
      </c>
      <c r="AW89" s="9">
        <v>1.5471023751527504</v>
      </c>
      <c r="AX89" s="9">
        <v>0</v>
      </c>
      <c r="AY89" s="9">
        <v>0</v>
      </c>
      <c r="AZ89" s="10">
        <v>12.5301547078021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3.5976103436390994</v>
      </c>
      <c r="BG89" s="9">
        <v>1.4621102038709002</v>
      </c>
      <c r="BH89" s="9">
        <v>0</v>
      </c>
      <c r="BI89" s="9">
        <v>0</v>
      </c>
      <c r="BJ89" s="10">
        <v>2.0653723383528</v>
      </c>
      <c r="BK89" s="16">
        <f t="shared" si="2"/>
        <v>41.36025742516284</v>
      </c>
      <c r="BL89" s="15"/>
      <c r="BM89" s="49"/>
    </row>
    <row r="90" spans="1:65" s="12" customFormat="1" ht="15">
      <c r="A90" s="5"/>
      <c r="B90" s="8" t="s">
        <v>242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0.3674677236769</v>
      </c>
      <c r="I90" s="9">
        <v>0</v>
      </c>
      <c r="J90" s="9">
        <v>0</v>
      </c>
      <c r="K90" s="9">
        <v>0</v>
      </c>
      <c r="L90" s="10">
        <v>0.2660868189676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0.0382810327735</v>
      </c>
      <c r="S90" s="9">
        <v>0</v>
      </c>
      <c r="T90" s="9">
        <v>0</v>
      </c>
      <c r="U90" s="9">
        <v>0</v>
      </c>
      <c r="V90" s="10">
        <v>0.0029937303868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57.4441392935072</v>
      </c>
      <c r="AW90" s="9">
        <v>13.367803462511672</v>
      </c>
      <c r="AX90" s="9">
        <v>0</v>
      </c>
      <c r="AY90" s="9">
        <v>0</v>
      </c>
      <c r="AZ90" s="10">
        <v>15.663915943609899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8.716710737831301</v>
      </c>
      <c r="BG90" s="9">
        <v>0.1510926774193</v>
      </c>
      <c r="BH90" s="9">
        <v>0</v>
      </c>
      <c r="BI90" s="9">
        <v>0</v>
      </c>
      <c r="BJ90" s="10">
        <v>1.1569542663208998</v>
      </c>
      <c r="BK90" s="16">
        <f t="shared" si="2"/>
        <v>97.17544568700507</v>
      </c>
      <c r="BL90" s="15"/>
      <c r="BM90" s="49"/>
    </row>
    <row r="91" spans="1:65" s="12" customFormat="1" ht="15">
      <c r="A91" s="5"/>
      <c r="B91" s="8" t="s">
        <v>295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0.5427136637415</v>
      </c>
      <c r="I91" s="9">
        <v>0</v>
      </c>
      <c r="J91" s="9">
        <v>0</v>
      </c>
      <c r="K91" s="9">
        <v>0</v>
      </c>
      <c r="L91" s="10">
        <v>0.07315993016109999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0.030155358838399995</v>
      </c>
      <c r="S91" s="9">
        <v>0</v>
      </c>
      <c r="T91" s="9">
        <v>0</v>
      </c>
      <c r="U91" s="9">
        <v>0</v>
      </c>
      <c r="V91" s="10">
        <v>0.1905385797739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0.0010164119354000001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85.0979298178271</v>
      </c>
      <c r="AW91" s="9">
        <v>6.764939186029253</v>
      </c>
      <c r="AX91" s="9">
        <v>0</v>
      </c>
      <c r="AY91" s="9">
        <v>0</v>
      </c>
      <c r="AZ91" s="10">
        <v>4.3148742641593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15.0179187188633</v>
      </c>
      <c r="BG91" s="9">
        <v>0.8741142645159001</v>
      </c>
      <c r="BH91" s="9">
        <v>0</v>
      </c>
      <c r="BI91" s="9">
        <v>0</v>
      </c>
      <c r="BJ91" s="10">
        <v>0.808472674192</v>
      </c>
      <c r="BK91" s="16">
        <f t="shared" si="2"/>
        <v>113.71583287003715</v>
      </c>
      <c r="BL91" s="15"/>
      <c r="BM91" s="49"/>
    </row>
    <row r="92" spans="1:65" s="12" customFormat="1" ht="15">
      <c r="A92" s="5"/>
      <c r="B92" s="8" t="s">
        <v>299</v>
      </c>
      <c r="C92" s="11">
        <v>0</v>
      </c>
      <c r="D92" s="9">
        <v>2.0084425806451</v>
      </c>
      <c r="E92" s="9">
        <v>0</v>
      </c>
      <c r="F92" s="9">
        <v>0</v>
      </c>
      <c r="G92" s="10">
        <v>0</v>
      </c>
      <c r="H92" s="11">
        <v>0.15417809461270002</v>
      </c>
      <c r="I92" s="9">
        <v>0</v>
      </c>
      <c r="J92" s="9">
        <v>0</v>
      </c>
      <c r="K92" s="9">
        <v>0</v>
      </c>
      <c r="L92" s="10">
        <v>0.21309575780630002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0.0406709622578</v>
      </c>
      <c r="S92" s="9">
        <v>0</v>
      </c>
      <c r="T92" s="9">
        <v>0</v>
      </c>
      <c r="U92" s="9">
        <v>0</v>
      </c>
      <c r="V92" s="10">
        <v>0.0451899580643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13.6989498725097</v>
      </c>
      <c r="AW92" s="9">
        <v>0.04998306339108703</v>
      </c>
      <c r="AX92" s="9">
        <v>0</v>
      </c>
      <c r="AY92" s="9">
        <v>0</v>
      </c>
      <c r="AZ92" s="10">
        <v>2.4511885147406005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1.7627511022551001</v>
      </c>
      <c r="BG92" s="9">
        <v>0</v>
      </c>
      <c r="BH92" s="9">
        <v>0</v>
      </c>
      <c r="BI92" s="9">
        <v>0</v>
      </c>
      <c r="BJ92" s="10">
        <v>0.21596773180570003</v>
      </c>
      <c r="BK92" s="16">
        <f t="shared" si="2"/>
        <v>20.64041763808839</v>
      </c>
      <c r="BL92" s="15"/>
      <c r="BM92" s="49"/>
    </row>
    <row r="93" spans="1:65" s="12" customFormat="1" ht="15">
      <c r="A93" s="5"/>
      <c r="B93" s="8" t="s">
        <v>127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32.2245922876767</v>
      </c>
      <c r="I93" s="9">
        <v>217.7880904433864</v>
      </c>
      <c r="J93" s="9">
        <v>1.5125808948064</v>
      </c>
      <c r="K93" s="9">
        <v>0</v>
      </c>
      <c r="L93" s="10">
        <v>6.8724462244187015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2.1097847754184</v>
      </c>
      <c r="S93" s="9">
        <v>27.732320086838197</v>
      </c>
      <c r="T93" s="9">
        <v>16.616817167419</v>
      </c>
      <c r="U93" s="9">
        <v>0</v>
      </c>
      <c r="V93" s="10">
        <v>4.1092866615799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0.0025271539354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12.213840231546403</v>
      </c>
      <c r="AW93" s="9">
        <v>96.12233206651672</v>
      </c>
      <c r="AX93" s="9">
        <v>0</v>
      </c>
      <c r="AY93" s="9">
        <v>0</v>
      </c>
      <c r="AZ93" s="10">
        <v>13.9472771933515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2.195427275867601</v>
      </c>
      <c r="BG93" s="9">
        <v>10.6320351569675</v>
      </c>
      <c r="BH93" s="9">
        <v>18.9555876799997</v>
      </c>
      <c r="BI93" s="9">
        <v>0</v>
      </c>
      <c r="BJ93" s="10">
        <v>1.3021929166110002</v>
      </c>
      <c r="BK93" s="16">
        <f t="shared" si="2"/>
        <v>464.3371382163395</v>
      </c>
      <c r="BL93" s="15"/>
      <c r="BM93" s="49"/>
    </row>
    <row r="94" spans="1:65" s="12" customFormat="1" ht="15">
      <c r="A94" s="5"/>
      <c r="B94" s="8" t="s">
        <v>186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6.100276047967</v>
      </c>
      <c r="I94" s="9">
        <v>4.8026868479999</v>
      </c>
      <c r="J94" s="9">
        <v>0</v>
      </c>
      <c r="K94" s="9">
        <v>0</v>
      </c>
      <c r="L94" s="10">
        <v>15.551703417418901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3.9752840037415</v>
      </c>
      <c r="S94" s="9">
        <v>1.9365672774192</v>
      </c>
      <c r="T94" s="9">
        <v>0</v>
      </c>
      <c r="U94" s="9">
        <v>0</v>
      </c>
      <c r="V94" s="10">
        <v>2.982457788451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0.1307251741934</v>
      </c>
      <c r="AC94" s="9">
        <v>0</v>
      </c>
      <c r="AD94" s="9">
        <v>0</v>
      </c>
      <c r="AE94" s="9">
        <v>0</v>
      </c>
      <c r="AF94" s="10">
        <v>0.2396628193548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96.99576150324918</v>
      </c>
      <c r="AW94" s="9">
        <v>58.37464022629963</v>
      </c>
      <c r="AX94" s="9">
        <v>0</v>
      </c>
      <c r="AY94" s="9">
        <v>0</v>
      </c>
      <c r="AZ94" s="10">
        <v>28.928258624318396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20.9159499503175</v>
      </c>
      <c r="BG94" s="9">
        <v>18.3886527158384</v>
      </c>
      <c r="BH94" s="9">
        <v>0.8170323387095999</v>
      </c>
      <c r="BI94" s="9">
        <v>0</v>
      </c>
      <c r="BJ94" s="10">
        <v>3.5514120081275005</v>
      </c>
      <c r="BK94" s="16">
        <f t="shared" si="2"/>
        <v>263.69107074340593</v>
      </c>
      <c r="BL94" s="15"/>
      <c r="BM94" s="49"/>
    </row>
    <row r="95" spans="1:65" s="12" customFormat="1" ht="15">
      <c r="A95" s="5"/>
      <c r="B95" s="8" t="s">
        <v>202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7.0329557359677</v>
      </c>
      <c r="I95" s="9">
        <v>29.050928701322402</v>
      </c>
      <c r="J95" s="9">
        <v>0.81087</v>
      </c>
      <c r="K95" s="9">
        <v>0</v>
      </c>
      <c r="L95" s="10">
        <v>1.1383533639999996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1.9591365515160004</v>
      </c>
      <c r="S95" s="9">
        <v>0</v>
      </c>
      <c r="T95" s="9">
        <v>0</v>
      </c>
      <c r="U95" s="9">
        <v>0</v>
      </c>
      <c r="V95" s="10">
        <v>1.6387871936450997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32.9134780073508</v>
      </c>
      <c r="AW95" s="9">
        <v>6.661495846726581</v>
      </c>
      <c r="AX95" s="9">
        <v>0</v>
      </c>
      <c r="AY95" s="9">
        <v>0</v>
      </c>
      <c r="AZ95" s="10">
        <v>14.336861295288799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4.222510365062201</v>
      </c>
      <c r="BG95" s="9">
        <v>0.1073569032258</v>
      </c>
      <c r="BH95" s="9">
        <v>0</v>
      </c>
      <c r="BI95" s="9">
        <v>0</v>
      </c>
      <c r="BJ95" s="10">
        <v>0.247818732967</v>
      </c>
      <c r="BK95" s="16">
        <f t="shared" si="2"/>
        <v>100.1205526970724</v>
      </c>
      <c r="BL95" s="15"/>
      <c r="BM95" s="49"/>
    </row>
    <row r="96" spans="1:65" s="12" customFormat="1" ht="15">
      <c r="A96" s="5"/>
      <c r="B96" s="8" t="s">
        <v>203</v>
      </c>
      <c r="C96" s="11">
        <v>0</v>
      </c>
      <c r="D96" s="9">
        <v>0.1603415806451</v>
      </c>
      <c r="E96" s="9">
        <v>0</v>
      </c>
      <c r="F96" s="9">
        <v>0</v>
      </c>
      <c r="G96" s="10">
        <v>0</v>
      </c>
      <c r="H96" s="11">
        <v>0.0010689438709</v>
      </c>
      <c r="I96" s="9">
        <v>63.244740126032205</v>
      </c>
      <c r="J96" s="9">
        <v>0</v>
      </c>
      <c r="K96" s="9">
        <v>0</v>
      </c>
      <c r="L96" s="10">
        <v>0.10967364116119999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0.5350064074192</v>
      </c>
      <c r="S96" s="9">
        <v>0</v>
      </c>
      <c r="T96" s="9">
        <v>0</v>
      </c>
      <c r="U96" s="9">
        <v>0</v>
      </c>
      <c r="V96" s="10">
        <v>0.0029930428387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0.19178633867877073</v>
      </c>
      <c r="AW96" s="9">
        <v>0</v>
      </c>
      <c r="AX96" s="9">
        <v>0</v>
      </c>
      <c r="AY96" s="9">
        <v>0</v>
      </c>
      <c r="AZ96" s="10">
        <v>0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</v>
      </c>
      <c r="BG96" s="9">
        <v>21.3701419354838</v>
      </c>
      <c r="BH96" s="9">
        <v>0</v>
      </c>
      <c r="BI96" s="9">
        <v>0</v>
      </c>
      <c r="BJ96" s="10">
        <v>0.0064110425806</v>
      </c>
      <c r="BK96" s="16">
        <f t="shared" si="2"/>
        <v>85.62216305871047</v>
      </c>
      <c r="BL96" s="15"/>
      <c r="BM96" s="49"/>
    </row>
    <row r="97" spans="1:65" s="12" customFormat="1" ht="15">
      <c r="A97" s="5"/>
      <c r="B97" s="8" t="s">
        <v>243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0.0183358</v>
      </c>
      <c r="I97" s="9">
        <v>42.69622</v>
      </c>
      <c r="J97" s="9">
        <v>0</v>
      </c>
      <c r="K97" s="9">
        <v>0</v>
      </c>
      <c r="L97" s="10">
        <v>0.162612352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0.00419104</v>
      </c>
      <c r="S97" s="9">
        <v>41.9104</v>
      </c>
      <c r="T97" s="9">
        <v>0</v>
      </c>
      <c r="U97" s="9">
        <v>0</v>
      </c>
      <c r="V97" s="10">
        <v>0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0.0307361737096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0.29798459935400007</v>
      </c>
      <c r="AW97" s="9">
        <v>5.209520967743549</v>
      </c>
      <c r="AX97" s="9">
        <v>0</v>
      </c>
      <c r="AY97" s="9">
        <v>0</v>
      </c>
      <c r="AZ97" s="10">
        <v>0.3240322041932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0.014065706612699999</v>
      </c>
      <c r="BG97" s="9">
        <v>0</v>
      </c>
      <c r="BH97" s="9">
        <v>0</v>
      </c>
      <c r="BI97" s="9">
        <v>0</v>
      </c>
      <c r="BJ97" s="10">
        <v>0.0015628562902</v>
      </c>
      <c r="BK97" s="16">
        <f t="shared" si="2"/>
        <v>90.66966169990324</v>
      </c>
      <c r="BL97" s="15"/>
      <c r="BM97" s="49"/>
    </row>
    <row r="98" spans="1:65" s="12" customFormat="1" ht="15">
      <c r="A98" s="5"/>
      <c r="B98" s="8" t="s">
        <v>244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0.0588239471611</v>
      </c>
      <c r="I98" s="9">
        <v>49.973617644903</v>
      </c>
      <c r="J98" s="9">
        <v>3.1344909677419</v>
      </c>
      <c r="K98" s="9">
        <v>0</v>
      </c>
      <c r="L98" s="10">
        <v>0.4044225993869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0.5652532045157999</v>
      </c>
      <c r="S98" s="9">
        <v>66.8691406451611</v>
      </c>
      <c r="T98" s="9">
        <v>0</v>
      </c>
      <c r="U98" s="9">
        <v>0</v>
      </c>
      <c r="V98" s="10">
        <v>0.03374801941919999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2.7966091126762</v>
      </c>
      <c r="AW98" s="9">
        <v>1.4555086454114816</v>
      </c>
      <c r="AX98" s="9">
        <v>0</v>
      </c>
      <c r="AY98" s="9">
        <v>0</v>
      </c>
      <c r="AZ98" s="10">
        <v>0.1509570394836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0.09663537738679999</v>
      </c>
      <c r="BG98" s="9">
        <v>0</v>
      </c>
      <c r="BH98" s="9">
        <v>0</v>
      </c>
      <c r="BI98" s="9">
        <v>0</v>
      </c>
      <c r="BJ98" s="10">
        <v>0.016634384516</v>
      </c>
      <c r="BK98" s="16">
        <f t="shared" si="2"/>
        <v>125.55584158776308</v>
      </c>
      <c r="BL98" s="15"/>
      <c r="BM98" s="49"/>
    </row>
    <row r="99" spans="1:65" s="12" customFormat="1" ht="15">
      <c r="A99" s="5"/>
      <c r="B99" s="8" t="s">
        <v>245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1.2128924360316</v>
      </c>
      <c r="I99" s="9">
        <v>21.0515548387096</v>
      </c>
      <c r="J99" s="9">
        <v>0</v>
      </c>
      <c r="K99" s="9">
        <v>0</v>
      </c>
      <c r="L99" s="10">
        <v>1.9478491716125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2.2069601197089</v>
      </c>
      <c r="S99" s="9">
        <v>3.1667018228384</v>
      </c>
      <c r="T99" s="9">
        <v>2.2104132580644</v>
      </c>
      <c r="U99" s="9">
        <v>0</v>
      </c>
      <c r="V99" s="10">
        <v>1.3881395260641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36.791868225411605</v>
      </c>
      <c r="AW99" s="9">
        <v>10.490603898016403</v>
      </c>
      <c r="AX99" s="9">
        <v>0</v>
      </c>
      <c r="AY99" s="9">
        <v>0</v>
      </c>
      <c r="AZ99" s="10">
        <v>9.668848972740099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6.993058190384302</v>
      </c>
      <c r="BG99" s="9">
        <v>14.1126387096773</v>
      </c>
      <c r="BH99" s="9">
        <v>0.2613451612903</v>
      </c>
      <c r="BI99" s="9">
        <v>0</v>
      </c>
      <c r="BJ99" s="10">
        <v>1.7991091475154</v>
      </c>
      <c r="BK99" s="16">
        <f t="shared" si="2"/>
        <v>113.3019834780649</v>
      </c>
      <c r="BL99" s="15"/>
      <c r="BM99" s="49"/>
    </row>
    <row r="100" spans="1:65" s="12" customFormat="1" ht="15">
      <c r="A100" s="5"/>
      <c r="B100" s="8" t="s">
        <v>296</v>
      </c>
      <c r="C100" s="11">
        <v>0</v>
      </c>
      <c r="D100" s="9">
        <v>2.8650254032258</v>
      </c>
      <c r="E100" s="9">
        <v>0</v>
      </c>
      <c r="F100" s="9">
        <v>0</v>
      </c>
      <c r="G100" s="10">
        <v>0</v>
      </c>
      <c r="H100" s="11">
        <v>0.0031254822579000006</v>
      </c>
      <c r="I100" s="9">
        <v>15.6274112903225</v>
      </c>
      <c r="J100" s="9">
        <v>0</v>
      </c>
      <c r="K100" s="9">
        <v>0</v>
      </c>
      <c r="L100" s="10">
        <v>15.7686830883867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1.0418274193548</v>
      </c>
      <c r="S100" s="9">
        <v>10.4182741935483</v>
      </c>
      <c r="T100" s="9">
        <v>0</v>
      </c>
      <c r="U100" s="9">
        <v>0</v>
      </c>
      <c r="V100" s="10">
        <v>0.0317048921288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0.29905997032209997</v>
      </c>
      <c r="AW100" s="9">
        <v>1.0412951610278114</v>
      </c>
      <c r="AX100" s="9">
        <v>0</v>
      </c>
      <c r="AY100" s="9">
        <v>0</v>
      </c>
      <c r="AZ100" s="10">
        <v>0.2746311859998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0.051023462902999986</v>
      </c>
      <c r="BG100" s="9">
        <v>15.6194274193548</v>
      </c>
      <c r="BH100" s="9">
        <v>0</v>
      </c>
      <c r="BI100" s="9">
        <v>0</v>
      </c>
      <c r="BJ100" s="10">
        <v>0.0062477709677</v>
      </c>
      <c r="BK100" s="16">
        <f t="shared" si="2"/>
        <v>63.04773673980001</v>
      </c>
      <c r="BL100" s="15"/>
      <c r="BM100" s="49"/>
    </row>
    <row r="101" spans="1:65" s="12" customFormat="1" ht="15">
      <c r="A101" s="5"/>
      <c r="B101" s="8" t="s">
        <v>300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0.8975220873864999</v>
      </c>
      <c r="I101" s="9">
        <v>0</v>
      </c>
      <c r="J101" s="9">
        <v>0</v>
      </c>
      <c r="K101" s="9">
        <v>0</v>
      </c>
      <c r="L101" s="10">
        <v>0.4402285507093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1.6111434772895998</v>
      </c>
      <c r="S101" s="9">
        <v>1.0404177419354</v>
      </c>
      <c r="T101" s="9">
        <v>0</v>
      </c>
      <c r="U101" s="9">
        <v>0</v>
      </c>
      <c r="V101" s="10">
        <v>0.0402641666127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22.147015428768597</v>
      </c>
      <c r="AW101" s="9">
        <v>2.117671515644969</v>
      </c>
      <c r="AX101" s="9">
        <v>0</v>
      </c>
      <c r="AY101" s="9">
        <v>0</v>
      </c>
      <c r="AZ101" s="10">
        <v>5.7899641917723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4.0528479198366</v>
      </c>
      <c r="BG101" s="9">
        <v>1.5518912903225</v>
      </c>
      <c r="BH101" s="9">
        <v>0</v>
      </c>
      <c r="BI101" s="9">
        <v>0</v>
      </c>
      <c r="BJ101" s="10">
        <v>2.6517592906440997</v>
      </c>
      <c r="BK101" s="16">
        <f t="shared" si="2"/>
        <v>42.34072566092257</v>
      </c>
      <c r="BL101" s="15"/>
      <c r="BM101" s="49"/>
    </row>
    <row r="102" spans="1:65" s="12" customFormat="1" ht="15">
      <c r="A102" s="5"/>
      <c r="B102" s="8" t="s">
        <v>297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0.6437985142901</v>
      </c>
      <c r="I102" s="9">
        <v>259.4845967741934</v>
      </c>
      <c r="J102" s="9">
        <v>0</v>
      </c>
      <c r="K102" s="9">
        <v>0</v>
      </c>
      <c r="L102" s="10">
        <v>0.0207587677419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0.0311381516129</v>
      </c>
      <c r="S102" s="9">
        <v>64.3605617094515</v>
      </c>
      <c r="T102" s="9">
        <v>0</v>
      </c>
      <c r="U102" s="9">
        <v>0</v>
      </c>
      <c r="V102" s="10">
        <v>0.0311381516129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0.0342357863540431</v>
      </c>
      <c r="AW102" s="9">
        <v>0</v>
      </c>
      <c r="AX102" s="9">
        <v>0</v>
      </c>
      <c r="AY102" s="9">
        <v>0</v>
      </c>
      <c r="AZ102" s="10">
        <v>16.6241673651934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0.0015561720967</v>
      </c>
      <c r="BG102" s="9">
        <v>93.37032580645159</v>
      </c>
      <c r="BH102" s="9">
        <v>0</v>
      </c>
      <c r="BI102" s="9">
        <v>0</v>
      </c>
      <c r="BJ102" s="10">
        <v>1.9716700466128</v>
      </c>
      <c r="BK102" s="16">
        <f t="shared" si="2"/>
        <v>436.5739472456111</v>
      </c>
      <c r="BL102" s="15"/>
      <c r="BM102" s="49"/>
    </row>
    <row r="103" spans="1:65" s="12" customFormat="1" ht="15">
      <c r="A103" s="5"/>
      <c r="B103" s="8" t="s">
        <v>301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</v>
      </c>
      <c r="I103" s="9">
        <v>267.804193548387</v>
      </c>
      <c r="J103" s="9">
        <v>0</v>
      </c>
      <c r="K103" s="9">
        <v>0</v>
      </c>
      <c r="L103" s="10">
        <v>29.713905290322497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2.0600322580645</v>
      </c>
      <c r="S103" s="9">
        <v>0</v>
      </c>
      <c r="T103" s="9">
        <v>0</v>
      </c>
      <c r="U103" s="9">
        <v>0</v>
      </c>
      <c r="V103" s="10">
        <v>0.0008446132903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0.3884527445805</v>
      </c>
      <c r="AW103" s="9">
        <v>13.384271612839479</v>
      </c>
      <c r="AX103" s="9">
        <v>0</v>
      </c>
      <c r="AY103" s="9">
        <v>0</v>
      </c>
      <c r="AZ103" s="10">
        <v>0.5482403564513001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</v>
      </c>
      <c r="BG103" s="9">
        <v>102.9559354838709</v>
      </c>
      <c r="BH103" s="9">
        <v>0</v>
      </c>
      <c r="BI103" s="9">
        <v>0</v>
      </c>
      <c r="BJ103" s="10">
        <v>0</v>
      </c>
      <c r="BK103" s="16">
        <f t="shared" si="2"/>
        <v>416.8558759078065</v>
      </c>
      <c r="BL103" s="15"/>
      <c r="BM103" s="49"/>
    </row>
    <row r="104" spans="1:65" s="12" customFormat="1" ht="15">
      <c r="A104" s="5"/>
      <c r="B104" s="8" t="s">
        <v>302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0.1835765103222</v>
      </c>
      <c r="I104" s="9">
        <v>149.7327961290321</v>
      </c>
      <c r="J104" s="9">
        <v>0</v>
      </c>
      <c r="K104" s="9">
        <v>0</v>
      </c>
      <c r="L104" s="10">
        <v>0.16685976664500002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0.0005127835483</v>
      </c>
      <c r="S104" s="9">
        <v>0</v>
      </c>
      <c r="T104" s="9">
        <v>0</v>
      </c>
      <c r="U104" s="9">
        <v>0</v>
      </c>
      <c r="V104" s="10">
        <v>0.0009230103870000001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4.733561782524144</v>
      </c>
      <c r="AW104" s="9">
        <v>0</v>
      </c>
      <c r="AX104" s="9">
        <v>0</v>
      </c>
      <c r="AY104" s="9">
        <v>0</v>
      </c>
      <c r="AZ104" s="10">
        <v>0.18819472741889998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0.0164021987096</v>
      </c>
      <c r="BG104" s="9">
        <v>51.256870967741904</v>
      </c>
      <c r="BH104" s="9">
        <v>0</v>
      </c>
      <c r="BI104" s="9">
        <v>0</v>
      </c>
      <c r="BJ104" s="10">
        <v>0.041620579225700005</v>
      </c>
      <c r="BK104" s="16">
        <f t="shared" si="2"/>
        <v>206.32131845555483</v>
      </c>
      <c r="BL104" s="15"/>
      <c r="BM104" s="49"/>
    </row>
    <row r="105" spans="1:65" s="12" customFormat="1" ht="15">
      <c r="A105" s="5"/>
      <c r="B105" s="8" t="s">
        <v>306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2.5849254409996</v>
      </c>
      <c r="I105" s="9">
        <v>0.6169027741935</v>
      </c>
      <c r="J105" s="9">
        <v>0</v>
      </c>
      <c r="K105" s="9">
        <v>0</v>
      </c>
      <c r="L105" s="10">
        <v>3.7452167421288998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0.22064555890280002</v>
      </c>
      <c r="S105" s="9">
        <v>0</v>
      </c>
      <c r="T105" s="9">
        <v>0</v>
      </c>
      <c r="U105" s="9">
        <v>0</v>
      </c>
      <c r="V105" s="10">
        <v>0.1356157931934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63.28897110689719</v>
      </c>
      <c r="AW105" s="9">
        <v>11.116670846602322</v>
      </c>
      <c r="AX105" s="9">
        <v>0</v>
      </c>
      <c r="AY105" s="9">
        <v>0</v>
      </c>
      <c r="AZ105" s="10">
        <v>13.484500939224299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1.5799103819329</v>
      </c>
      <c r="BG105" s="9">
        <v>0.0358301774193</v>
      </c>
      <c r="BH105" s="9">
        <v>0</v>
      </c>
      <c r="BI105" s="9">
        <v>0</v>
      </c>
      <c r="BJ105" s="10">
        <v>2.0254444463866</v>
      </c>
      <c r="BK105" s="16">
        <f t="shared" si="2"/>
        <v>98.83463420788082</v>
      </c>
      <c r="BL105" s="15"/>
      <c r="BM105" s="49"/>
    </row>
    <row r="106" spans="1:65" s="12" customFormat="1" ht="15">
      <c r="A106" s="5"/>
      <c r="B106" s="8" t="s">
        <v>307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0.9776832748064</v>
      </c>
      <c r="I106" s="9">
        <v>33.7158551612903</v>
      </c>
      <c r="J106" s="9">
        <v>2.0433851612903</v>
      </c>
      <c r="K106" s="9">
        <v>0</v>
      </c>
      <c r="L106" s="10">
        <v>0.011238618386999999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0.026053160806299998</v>
      </c>
      <c r="S106" s="9">
        <v>15.325388709677402</v>
      </c>
      <c r="T106" s="9">
        <v>0</v>
      </c>
      <c r="U106" s="9">
        <v>0</v>
      </c>
      <c r="V106" s="10">
        <v>0.0019923006127999998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0.0015310591935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0.8706521209671999</v>
      </c>
      <c r="AW106" s="9">
        <v>0.5613883709481103</v>
      </c>
      <c r="AX106" s="9">
        <v>0</v>
      </c>
      <c r="AY106" s="9">
        <v>0</v>
      </c>
      <c r="AZ106" s="10">
        <v>8.246930372322298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0.0510353064515</v>
      </c>
      <c r="BG106" s="9">
        <v>0</v>
      </c>
      <c r="BH106" s="9">
        <v>0</v>
      </c>
      <c r="BI106" s="9">
        <v>0</v>
      </c>
      <c r="BJ106" s="10">
        <v>0.0005103530645</v>
      </c>
      <c r="BK106" s="16">
        <f t="shared" si="2"/>
        <v>61.83364396981761</v>
      </c>
      <c r="BL106" s="15"/>
      <c r="BM106" s="49"/>
    </row>
    <row r="107" spans="1:65" s="12" customFormat="1" ht="15">
      <c r="A107" s="5"/>
      <c r="B107" s="8" t="s">
        <v>308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0.5425438676773</v>
      </c>
      <c r="I107" s="9">
        <v>248.72604387096754</v>
      </c>
      <c r="J107" s="9">
        <v>0</v>
      </c>
      <c r="K107" s="9">
        <v>0</v>
      </c>
      <c r="L107" s="10">
        <v>0.9680786700965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0.0015290535483</v>
      </c>
      <c r="S107" s="9">
        <v>81.5495225806451</v>
      </c>
      <c r="T107" s="9">
        <v>0</v>
      </c>
      <c r="U107" s="9">
        <v>0</v>
      </c>
      <c r="V107" s="10">
        <v>0.001376148258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0.8847815806449001</v>
      </c>
      <c r="AW107" s="9">
        <v>10.169903225619159</v>
      </c>
      <c r="AX107" s="9">
        <v>0</v>
      </c>
      <c r="AY107" s="9">
        <v>0</v>
      </c>
      <c r="AZ107" s="10">
        <v>0.43730583870960005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0.22341751909660001</v>
      </c>
      <c r="BG107" s="9">
        <v>0</v>
      </c>
      <c r="BH107" s="9">
        <v>0</v>
      </c>
      <c r="BI107" s="9">
        <v>0</v>
      </c>
      <c r="BJ107" s="10">
        <v>0.1226490329031</v>
      </c>
      <c r="BK107" s="16">
        <f t="shared" si="2"/>
        <v>343.6271513881661</v>
      </c>
      <c r="BL107" s="15"/>
      <c r="BM107" s="49"/>
    </row>
    <row r="108" spans="1:65" s="12" customFormat="1" ht="15">
      <c r="A108" s="5"/>
      <c r="B108" s="8" t="s">
        <v>128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0.005789022387</v>
      </c>
      <c r="I108" s="9">
        <v>51.436571680096606</v>
      </c>
      <c r="J108" s="9">
        <v>0</v>
      </c>
      <c r="K108" s="9">
        <v>0</v>
      </c>
      <c r="L108" s="10">
        <v>3.0386279608385998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</v>
      </c>
      <c r="S108" s="9">
        <v>0</v>
      </c>
      <c r="T108" s="9">
        <v>0</v>
      </c>
      <c r="U108" s="9">
        <v>0</v>
      </c>
      <c r="V108" s="10">
        <v>0.022281310387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0.050084275161199995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0.8288430395797002</v>
      </c>
      <c r="AW108" s="9">
        <v>16.69687923651972</v>
      </c>
      <c r="AX108" s="9">
        <v>0</v>
      </c>
      <c r="AY108" s="9">
        <v>0</v>
      </c>
      <c r="AZ108" s="10">
        <v>14.914185675609499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0.1403321871923</v>
      </c>
      <c r="BG108" s="9">
        <v>74.8270718965806</v>
      </c>
      <c r="BH108" s="9">
        <v>0</v>
      </c>
      <c r="BI108" s="9">
        <v>0</v>
      </c>
      <c r="BJ108" s="10">
        <v>1.9029234462881002</v>
      </c>
      <c r="BK108" s="16">
        <f t="shared" si="2"/>
        <v>163.8635897306403</v>
      </c>
      <c r="BL108" s="15"/>
      <c r="BM108" s="49"/>
    </row>
    <row r="109" spans="1:65" s="12" customFormat="1" ht="15">
      <c r="A109" s="5"/>
      <c r="B109" s="8" t="s">
        <v>246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0.0593368870967</v>
      </c>
      <c r="I109" s="9">
        <v>0.2966844354838</v>
      </c>
      <c r="J109" s="9">
        <v>0</v>
      </c>
      <c r="K109" s="9">
        <v>0</v>
      </c>
      <c r="L109" s="10">
        <v>0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</v>
      </c>
      <c r="S109" s="9">
        <v>0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11.9881670187093</v>
      </c>
      <c r="AW109" s="9">
        <v>0.41490377474510665</v>
      </c>
      <c r="AX109" s="9">
        <v>0</v>
      </c>
      <c r="AY109" s="9">
        <v>0</v>
      </c>
      <c r="AZ109" s="10">
        <v>18.6953812535479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</v>
      </c>
      <c r="BG109" s="9">
        <v>0</v>
      </c>
      <c r="BH109" s="9">
        <v>0</v>
      </c>
      <c r="BI109" s="9">
        <v>0</v>
      </c>
      <c r="BJ109" s="10">
        <v>0.0029609185483</v>
      </c>
      <c r="BK109" s="16">
        <f t="shared" si="2"/>
        <v>31.457434288131108</v>
      </c>
      <c r="BL109" s="15"/>
      <c r="BM109" s="49"/>
    </row>
    <row r="110" spans="1:65" s="12" customFormat="1" ht="15">
      <c r="A110" s="5"/>
      <c r="B110" s="8" t="s">
        <v>247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5.8284759535482</v>
      </c>
      <c r="I110" s="9">
        <v>85.1027018264838</v>
      </c>
      <c r="J110" s="9">
        <v>0</v>
      </c>
      <c r="K110" s="9">
        <v>0</v>
      </c>
      <c r="L110" s="10">
        <v>2.9859591780967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0.0083258916451</v>
      </c>
      <c r="S110" s="9">
        <v>23.654529032258</v>
      </c>
      <c r="T110" s="9">
        <v>0</v>
      </c>
      <c r="U110" s="9">
        <v>0</v>
      </c>
      <c r="V110" s="10">
        <v>6.2329683999998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6.6358316295787</v>
      </c>
      <c r="AW110" s="9">
        <v>2.455164232245097</v>
      </c>
      <c r="AX110" s="9">
        <v>0</v>
      </c>
      <c r="AY110" s="9">
        <v>0</v>
      </c>
      <c r="AZ110" s="10">
        <v>10.8639933779343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0.7802110605156</v>
      </c>
      <c r="BG110" s="9">
        <v>1.9411142211288</v>
      </c>
      <c r="BH110" s="9">
        <v>0</v>
      </c>
      <c r="BI110" s="9">
        <v>0</v>
      </c>
      <c r="BJ110" s="10">
        <v>0.4154920452901</v>
      </c>
      <c r="BK110" s="16">
        <f t="shared" si="2"/>
        <v>146.9047668487242</v>
      </c>
      <c r="BL110" s="15"/>
      <c r="BM110" s="49"/>
    </row>
    <row r="111" spans="1:65" s="12" customFormat="1" ht="15">
      <c r="A111" s="5"/>
      <c r="B111" s="8" t="s">
        <v>248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1.1826635719354</v>
      </c>
      <c r="I111" s="9">
        <v>19.1089977108063</v>
      </c>
      <c r="J111" s="9">
        <v>0</v>
      </c>
      <c r="K111" s="9">
        <v>0</v>
      </c>
      <c r="L111" s="10">
        <v>1.3199898725805002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</v>
      </c>
      <c r="S111" s="9">
        <v>18.3646127392902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9.528636200000001</v>
      </c>
      <c r="AW111" s="9">
        <v>0.08861099985369925</v>
      </c>
      <c r="AX111" s="9">
        <v>0</v>
      </c>
      <c r="AY111" s="9">
        <v>0</v>
      </c>
      <c r="AZ111" s="10">
        <v>0.5925423927096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0.0177222</v>
      </c>
      <c r="BG111" s="9">
        <v>0</v>
      </c>
      <c r="BH111" s="9">
        <v>0</v>
      </c>
      <c r="BI111" s="9">
        <v>0</v>
      </c>
      <c r="BJ111" s="10">
        <v>0.00236296</v>
      </c>
      <c r="BK111" s="16">
        <f t="shared" si="2"/>
        <v>50.206138647175706</v>
      </c>
      <c r="BL111" s="15"/>
      <c r="BM111" s="49"/>
    </row>
    <row r="112" spans="1:65" s="12" customFormat="1" ht="15">
      <c r="A112" s="5"/>
      <c r="B112" s="8" t="s">
        <v>249</v>
      </c>
      <c r="C112" s="11">
        <v>0</v>
      </c>
      <c r="D112" s="9">
        <v>1.4726345806451</v>
      </c>
      <c r="E112" s="9">
        <v>0</v>
      </c>
      <c r="F112" s="9">
        <v>0</v>
      </c>
      <c r="G112" s="10">
        <v>0</v>
      </c>
      <c r="H112" s="11">
        <v>0.3448419309674</v>
      </c>
      <c r="I112" s="9">
        <v>1.2271954838709</v>
      </c>
      <c r="J112" s="9">
        <v>0</v>
      </c>
      <c r="K112" s="9">
        <v>0</v>
      </c>
      <c r="L112" s="10">
        <v>10.089142231548298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0.0030679887095999996</v>
      </c>
      <c r="S112" s="9">
        <v>0</v>
      </c>
      <c r="T112" s="9">
        <v>0</v>
      </c>
      <c r="U112" s="9">
        <v>0</v>
      </c>
      <c r="V112" s="10">
        <v>0.0964587961612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8.5556129935126</v>
      </c>
      <c r="AW112" s="9">
        <v>9.267655394651795</v>
      </c>
      <c r="AX112" s="9">
        <v>0</v>
      </c>
      <c r="AY112" s="9">
        <v>0</v>
      </c>
      <c r="AZ112" s="10">
        <v>5.944017681160001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0.7514292901602</v>
      </c>
      <c r="BG112" s="9">
        <v>0.30405693548380003</v>
      </c>
      <c r="BH112" s="9">
        <v>0</v>
      </c>
      <c r="BI112" s="9">
        <v>0</v>
      </c>
      <c r="BJ112" s="10">
        <v>1.1319990630963</v>
      </c>
      <c r="BK112" s="16">
        <f t="shared" si="2"/>
        <v>39.18811236996719</v>
      </c>
      <c r="BL112" s="15"/>
      <c r="BM112" s="49"/>
    </row>
    <row r="113" spans="1:65" s="12" customFormat="1" ht="15">
      <c r="A113" s="5"/>
      <c r="B113" s="8" t="s">
        <v>250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13.2230911239677</v>
      </c>
      <c r="I113" s="9">
        <v>10.590868345193499</v>
      </c>
      <c r="J113" s="9">
        <v>0</v>
      </c>
      <c r="K113" s="9">
        <v>0</v>
      </c>
      <c r="L113" s="10">
        <v>0.6001757493547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0.0626906011289</v>
      </c>
      <c r="S113" s="9">
        <v>10.590868345193499</v>
      </c>
      <c r="T113" s="9">
        <v>0</v>
      </c>
      <c r="U113" s="9">
        <v>0</v>
      </c>
      <c r="V113" s="10">
        <v>0.4930037564515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2.7986416509676997</v>
      </c>
      <c r="AW113" s="9">
        <v>1.235403599659657</v>
      </c>
      <c r="AX113" s="9">
        <v>0</v>
      </c>
      <c r="AY113" s="9">
        <v>0</v>
      </c>
      <c r="AZ113" s="10">
        <v>1.7280216985805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0.34728031316110003</v>
      </c>
      <c r="BG113" s="9">
        <v>1.513975</v>
      </c>
      <c r="BH113" s="9">
        <v>0</v>
      </c>
      <c r="BI113" s="9">
        <v>0</v>
      </c>
      <c r="BJ113" s="10">
        <v>0.0917446033224</v>
      </c>
      <c r="BK113" s="16">
        <f t="shared" si="2"/>
        <v>43.275764786981156</v>
      </c>
      <c r="BL113" s="15"/>
      <c r="BM113" s="49"/>
    </row>
    <row r="114" spans="1:65" s="12" customFormat="1" ht="15">
      <c r="A114" s="5"/>
      <c r="B114" s="8" t="s">
        <v>251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0.1416067070321</v>
      </c>
      <c r="I114" s="9">
        <v>15.8451684672902</v>
      </c>
      <c r="J114" s="9">
        <v>0</v>
      </c>
      <c r="K114" s="9">
        <v>0</v>
      </c>
      <c r="L114" s="10">
        <v>0.2010673540966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0.0756936646772</v>
      </c>
      <c r="S114" s="9">
        <v>0</v>
      </c>
      <c r="T114" s="9">
        <v>0</v>
      </c>
      <c r="U114" s="9">
        <v>0</v>
      </c>
      <c r="V114" s="10">
        <v>0.0192762710967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1.5843058196859974</v>
      </c>
      <c r="AW114" s="9">
        <v>0</v>
      </c>
      <c r="AX114" s="9">
        <v>0</v>
      </c>
      <c r="AY114" s="9">
        <v>0</v>
      </c>
      <c r="AZ114" s="10">
        <v>3.6206515327095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0.1690738</v>
      </c>
      <c r="BG114" s="9">
        <v>0.9057525</v>
      </c>
      <c r="BH114" s="9">
        <v>0</v>
      </c>
      <c r="BI114" s="9">
        <v>0</v>
      </c>
      <c r="BJ114" s="10">
        <v>2.1100842815483003</v>
      </c>
      <c r="BK114" s="16">
        <f t="shared" si="2"/>
        <v>24.672680398136595</v>
      </c>
      <c r="BL114" s="15"/>
      <c r="BM114" s="49"/>
    </row>
    <row r="115" spans="1:65" s="12" customFormat="1" ht="15">
      <c r="A115" s="5"/>
      <c r="B115" s="8" t="s">
        <v>252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0.1208406774193</v>
      </c>
      <c r="I115" s="9">
        <v>1.2084067741935</v>
      </c>
      <c r="J115" s="9">
        <v>0</v>
      </c>
      <c r="K115" s="9">
        <v>0</v>
      </c>
      <c r="L115" s="10">
        <v>1.1918232234191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0.0143196202257</v>
      </c>
      <c r="S115" s="9">
        <v>0</v>
      </c>
      <c r="T115" s="9">
        <v>0</v>
      </c>
      <c r="U115" s="9">
        <v>0</v>
      </c>
      <c r="V115" s="10">
        <v>0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0.5604417068654833</v>
      </c>
      <c r="AW115" s="9">
        <v>0</v>
      </c>
      <c r="AX115" s="9">
        <v>0</v>
      </c>
      <c r="AY115" s="9">
        <v>0</v>
      </c>
      <c r="AZ115" s="10">
        <v>3.1863493728381997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0.23452038564500002</v>
      </c>
      <c r="BG115" s="9">
        <v>3.4277814193547</v>
      </c>
      <c r="BH115" s="9">
        <v>0</v>
      </c>
      <c r="BI115" s="9">
        <v>0</v>
      </c>
      <c r="BJ115" s="10">
        <v>0.1664993804191</v>
      </c>
      <c r="BK115" s="16">
        <f t="shared" si="2"/>
        <v>10.110982560380084</v>
      </c>
      <c r="BL115" s="15"/>
      <c r="BM115" s="49"/>
    </row>
    <row r="116" spans="1:65" s="12" customFormat="1" ht="15">
      <c r="A116" s="5"/>
      <c r="B116" s="8" t="s">
        <v>253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1.2716991207416999</v>
      </c>
      <c r="I116" s="9">
        <v>18.2294757069998</v>
      </c>
      <c r="J116" s="9">
        <v>0</v>
      </c>
      <c r="K116" s="9">
        <v>0</v>
      </c>
      <c r="L116" s="10">
        <v>0.7101960753548001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0.33874066741910003</v>
      </c>
      <c r="S116" s="9">
        <v>18.222091723225798</v>
      </c>
      <c r="T116" s="9">
        <v>0</v>
      </c>
      <c r="U116" s="9">
        <v>0</v>
      </c>
      <c r="V116" s="10">
        <v>4.700423649645001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10.596482268869599</v>
      </c>
      <c r="AW116" s="9">
        <v>9.261165345711229</v>
      </c>
      <c r="AX116" s="9">
        <v>0</v>
      </c>
      <c r="AY116" s="9">
        <v>0</v>
      </c>
      <c r="AZ116" s="10">
        <v>6.0986330560312005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0.1681136006127</v>
      </c>
      <c r="BG116" s="9">
        <v>2.0410550967741</v>
      </c>
      <c r="BH116" s="9">
        <v>0</v>
      </c>
      <c r="BI116" s="9">
        <v>0</v>
      </c>
      <c r="BJ116" s="10">
        <v>1.3430810574833</v>
      </c>
      <c r="BK116" s="16">
        <f t="shared" si="2"/>
        <v>72.98115736886834</v>
      </c>
      <c r="BL116" s="15"/>
      <c r="BM116" s="49"/>
    </row>
    <row r="117" spans="1:65" s="12" customFormat="1" ht="15">
      <c r="A117" s="5"/>
      <c r="B117" s="8" t="s">
        <v>254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1.2720615080966</v>
      </c>
      <c r="I117" s="9">
        <v>28.8666658064516</v>
      </c>
      <c r="J117" s="9">
        <v>0</v>
      </c>
      <c r="K117" s="9">
        <v>0</v>
      </c>
      <c r="L117" s="10">
        <v>0.3175514801612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0.1924444387096</v>
      </c>
      <c r="S117" s="9">
        <v>12.0782866177419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4.9328007870962</v>
      </c>
      <c r="AW117" s="9">
        <v>1.136623863101057</v>
      </c>
      <c r="AX117" s="9">
        <v>0</v>
      </c>
      <c r="AY117" s="9">
        <v>0</v>
      </c>
      <c r="AZ117" s="10">
        <v>1.9508600058704002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0.6000974193548</v>
      </c>
      <c r="BG117" s="9">
        <v>0.42006819354830005</v>
      </c>
      <c r="BH117" s="9">
        <v>0</v>
      </c>
      <c r="BI117" s="9">
        <v>0</v>
      </c>
      <c r="BJ117" s="10">
        <v>0.0546088651612</v>
      </c>
      <c r="BK117" s="16">
        <f t="shared" si="2"/>
        <v>51.822068985292866</v>
      </c>
      <c r="BL117" s="15"/>
      <c r="BM117" s="49"/>
    </row>
    <row r="118" spans="1:65" s="12" customFormat="1" ht="15">
      <c r="A118" s="5"/>
      <c r="B118" s="8" t="s">
        <v>255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14.1505319505152</v>
      </c>
      <c r="I118" s="9">
        <v>71.1365679149027</v>
      </c>
      <c r="J118" s="9">
        <v>0</v>
      </c>
      <c r="K118" s="9">
        <v>0</v>
      </c>
      <c r="L118" s="10">
        <v>6.8151634301927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4.1833057999986005</v>
      </c>
      <c r="S118" s="9">
        <v>7.812605284741499</v>
      </c>
      <c r="T118" s="9">
        <v>6.573188058032099</v>
      </c>
      <c r="U118" s="9">
        <v>0</v>
      </c>
      <c r="V118" s="10">
        <v>6.260262443869499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0.10711889032239999</v>
      </c>
      <c r="AC118" s="9">
        <v>0</v>
      </c>
      <c r="AD118" s="9">
        <v>0</v>
      </c>
      <c r="AE118" s="9">
        <v>0</v>
      </c>
      <c r="AF118" s="10">
        <v>0.1231251612903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170.108188347098</v>
      </c>
      <c r="AW118" s="9">
        <v>64.85094440832012</v>
      </c>
      <c r="AX118" s="9">
        <v>0</v>
      </c>
      <c r="AY118" s="9">
        <v>0</v>
      </c>
      <c r="AZ118" s="10">
        <v>109.3929521499808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40.718460231326816</v>
      </c>
      <c r="BG118" s="9">
        <v>12.091327919966101</v>
      </c>
      <c r="BH118" s="9">
        <v>1.8142996997095</v>
      </c>
      <c r="BI118" s="9">
        <v>0</v>
      </c>
      <c r="BJ118" s="10">
        <v>28.327969247341198</v>
      </c>
      <c r="BK118" s="16">
        <f t="shared" si="2"/>
        <v>544.4660109376076</v>
      </c>
      <c r="BL118" s="15"/>
      <c r="BM118" s="49"/>
    </row>
    <row r="119" spans="1:65" s="12" customFormat="1" ht="15">
      <c r="A119" s="5"/>
      <c r="B119" s="8" t="s">
        <v>256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11.707603953967498</v>
      </c>
      <c r="I119" s="9">
        <v>23.867373558709602</v>
      </c>
      <c r="J119" s="9">
        <v>0</v>
      </c>
      <c r="K119" s="9">
        <v>0</v>
      </c>
      <c r="L119" s="10">
        <v>0.0641940287095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0.059994419354700006</v>
      </c>
      <c r="S119" s="9">
        <v>21.4675967845161</v>
      </c>
      <c r="T119" s="9">
        <v>0</v>
      </c>
      <c r="U119" s="9">
        <v>0</v>
      </c>
      <c r="V119" s="10">
        <v>0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7.393649269353901</v>
      </c>
      <c r="AW119" s="9">
        <v>1.245115300840074</v>
      </c>
      <c r="AX119" s="9">
        <v>0</v>
      </c>
      <c r="AY119" s="9">
        <v>0</v>
      </c>
      <c r="AZ119" s="10">
        <v>4.923552720999299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0.1288775436128</v>
      </c>
      <c r="BG119" s="9">
        <v>14.9191451612902</v>
      </c>
      <c r="BH119" s="9">
        <v>1.1935316129032</v>
      </c>
      <c r="BI119" s="9">
        <v>0</v>
      </c>
      <c r="BJ119" s="10">
        <v>1.0298598776449002</v>
      </c>
      <c r="BK119" s="16">
        <f t="shared" si="2"/>
        <v>88.00049423190177</v>
      </c>
      <c r="BL119" s="15"/>
      <c r="BM119" s="49"/>
    </row>
    <row r="120" spans="1:65" s="12" customFormat="1" ht="15">
      <c r="A120" s="5"/>
      <c r="B120" s="8" t="s">
        <v>257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0.6629364112257</v>
      </c>
      <c r="I120" s="9">
        <v>19.9983285896128</v>
      </c>
      <c r="J120" s="9">
        <v>0</v>
      </c>
      <c r="K120" s="9">
        <v>0</v>
      </c>
      <c r="L120" s="10">
        <v>0.4982287405805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0.0836332677419</v>
      </c>
      <c r="S120" s="9">
        <v>12.9987815060967</v>
      </c>
      <c r="T120" s="9">
        <v>0.1194760967741</v>
      </c>
      <c r="U120" s="9">
        <v>0</v>
      </c>
      <c r="V120" s="10">
        <v>1.8347666639998998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4.746912712191901</v>
      </c>
      <c r="AW120" s="9">
        <v>5.024725299232385</v>
      </c>
      <c r="AX120" s="9">
        <v>0</v>
      </c>
      <c r="AY120" s="9">
        <v>0</v>
      </c>
      <c r="AZ120" s="10">
        <v>4.8841412300955005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0.350184503032</v>
      </c>
      <c r="BG120" s="9">
        <v>2.1604063419353</v>
      </c>
      <c r="BH120" s="9">
        <v>0</v>
      </c>
      <c r="BI120" s="9">
        <v>0</v>
      </c>
      <c r="BJ120" s="10">
        <v>0.2949785582255</v>
      </c>
      <c r="BK120" s="16">
        <f t="shared" si="2"/>
        <v>53.657499920744186</v>
      </c>
      <c r="BL120" s="15"/>
      <c r="BM120" s="49"/>
    </row>
    <row r="121" spans="1:65" s="12" customFormat="1" ht="15">
      <c r="A121" s="5"/>
      <c r="B121" s="8" t="s">
        <v>258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2.9955096690639005</v>
      </c>
      <c r="I121" s="9">
        <v>26.7859374235805</v>
      </c>
      <c r="J121" s="9">
        <v>0</v>
      </c>
      <c r="K121" s="9">
        <v>0</v>
      </c>
      <c r="L121" s="10">
        <v>6.138357490063901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4.663120306386</v>
      </c>
      <c r="S121" s="9">
        <v>7.0088023326772</v>
      </c>
      <c r="T121" s="9">
        <v>0</v>
      </c>
      <c r="U121" s="9">
        <v>0</v>
      </c>
      <c r="V121" s="10">
        <v>3.8142334815477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0.0017112190967</v>
      </c>
      <c r="AC121" s="9">
        <v>0</v>
      </c>
      <c r="AD121" s="9">
        <v>0</v>
      </c>
      <c r="AE121" s="9">
        <v>0</v>
      </c>
      <c r="AF121" s="10">
        <v>0.4278047741935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130.09739242599596</v>
      </c>
      <c r="AW121" s="9">
        <v>63.077997354986266</v>
      </c>
      <c r="AX121" s="9">
        <v>0</v>
      </c>
      <c r="AY121" s="9">
        <v>0</v>
      </c>
      <c r="AZ121" s="10">
        <v>65.64817152411139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28.942448168225997</v>
      </c>
      <c r="BG121" s="9">
        <v>26.579601276160098</v>
      </c>
      <c r="BH121" s="9">
        <v>1.7112190967741001</v>
      </c>
      <c r="BI121" s="9">
        <v>0</v>
      </c>
      <c r="BJ121" s="10">
        <v>23.5006728934388</v>
      </c>
      <c r="BK121" s="16">
        <f t="shared" si="2"/>
        <v>391.3929794363019</v>
      </c>
      <c r="BL121" s="15"/>
      <c r="BM121" s="49"/>
    </row>
    <row r="122" spans="1:65" s="12" customFormat="1" ht="15">
      <c r="A122" s="5"/>
      <c r="B122" s="8" t="s">
        <v>259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0.036013432257999994</v>
      </c>
      <c r="I122" s="9">
        <v>46.502175416064304</v>
      </c>
      <c r="J122" s="9">
        <v>0</v>
      </c>
      <c r="K122" s="9">
        <v>0</v>
      </c>
      <c r="L122" s="10">
        <v>0.7611093946448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0.1200447741935</v>
      </c>
      <c r="S122" s="9">
        <v>12.0044774193548</v>
      </c>
      <c r="T122" s="9">
        <v>0</v>
      </c>
      <c r="U122" s="9">
        <v>0</v>
      </c>
      <c r="V122" s="10">
        <v>5.1019029032256995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3.4280504322576</v>
      </c>
      <c r="AW122" s="9">
        <v>5.499008746477946</v>
      </c>
      <c r="AX122" s="9">
        <v>0</v>
      </c>
      <c r="AY122" s="9">
        <v>0</v>
      </c>
      <c r="AZ122" s="10">
        <v>13.9664298633221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0.1150674270966</v>
      </c>
      <c r="BG122" s="9">
        <v>0</v>
      </c>
      <c r="BH122" s="9">
        <v>0</v>
      </c>
      <c r="BI122" s="9">
        <v>0</v>
      </c>
      <c r="BJ122" s="10">
        <v>0.9229366548386</v>
      </c>
      <c r="BK122" s="16">
        <f t="shared" si="2"/>
        <v>88.45721646373396</v>
      </c>
      <c r="BL122" s="15"/>
      <c r="BM122" s="49"/>
    </row>
    <row r="123" spans="1:65" s="12" customFormat="1" ht="15">
      <c r="A123" s="5"/>
      <c r="B123" s="8" t="s">
        <v>260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0.531074117903</v>
      </c>
      <c r="I123" s="9">
        <v>48.3355842158708</v>
      </c>
      <c r="J123" s="9">
        <v>0</v>
      </c>
      <c r="K123" s="9">
        <v>0</v>
      </c>
      <c r="L123" s="10">
        <v>0.0863958666773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0.0501802316128</v>
      </c>
      <c r="S123" s="9">
        <v>21.453317280387</v>
      </c>
      <c r="T123" s="9">
        <v>0.11947674193539999</v>
      </c>
      <c r="U123" s="9">
        <v>0</v>
      </c>
      <c r="V123" s="10">
        <v>0.059738370967699995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3.528499194224</v>
      </c>
      <c r="AW123" s="9">
        <v>6.96035387461798</v>
      </c>
      <c r="AX123" s="9">
        <v>0</v>
      </c>
      <c r="AY123" s="9">
        <v>0</v>
      </c>
      <c r="AZ123" s="10">
        <v>3.7144249660313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0.35443812183830004</v>
      </c>
      <c r="BG123" s="9">
        <v>1.7508278734192</v>
      </c>
      <c r="BH123" s="9">
        <v>0</v>
      </c>
      <c r="BI123" s="9">
        <v>0</v>
      </c>
      <c r="BJ123" s="10">
        <v>0.30041192874149997</v>
      </c>
      <c r="BK123" s="16">
        <f aca="true" t="shared" si="3" ref="BK123:BK186">SUM(C123:BJ123)</f>
        <v>87.24472278422627</v>
      </c>
      <c r="BL123" s="15"/>
      <c r="BM123" s="49"/>
    </row>
    <row r="124" spans="1:65" s="12" customFormat="1" ht="15">
      <c r="A124" s="5"/>
      <c r="B124" s="8" t="s">
        <v>261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0.6085114051610999</v>
      </c>
      <c r="I124" s="9">
        <v>33.4184985695159</v>
      </c>
      <c r="J124" s="9">
        <v>0</v>
      </c>
      <c r="K124" s="9">
        <v>0</v>
      </c>
      <c r="L124" s="10">
        <v>0.6228856903223999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0.0011978570966999999</v>
      </c>
      <c r="S124" s="9">
        <v>0.8983928225805999</v>
      </c>
      <c r="T124" s="9">
        <v>0</v>
      </c>
      <c r="U124" s="9">
        <v>0</v>
      </c>
      <c r="V124" s="10">
        <v>0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3.7516536496442003</v>
      </c>
      <c r="AW124" s="9">
        <v>10.51816091601469</v>
      </c>
      <c r="AX124" s="9">
        <v>0</v>
      </c>
      <c r="AY124" s="9">
        <v>0</v>
      </c>
      <c r="AZ124" s="10">
        <v>2.1278000387413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1.5150975473545</v>
      </c>
      <c r="BG124" s="9">
        <v>0</v>
      </c>
      <c r="BH124" s="9">
        <v>0</v>
      </c>
      <c r="BI124" s="9">
        <v>0</v>
      </c>
      <c r="BJ124" s="10">
        <v>0.8829326870319</v>
      </c>
      <c r="BK124" s="16">
        <f t="shared" si="3"/>
        <v>54.34513118346328</v>
      </c>
      <c r="BL124" s="15"/>
      <c r="BM124" s="49"/>
    </row>
    <row r="125" spans="1:65" s="12" customFormat="1" ht="15">
      <c r="A125" s="5"/>
      <c r="B125" s="8" t="s">
        <v>262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0.2764625993223</v>
      </c>
      <c r="I125" s="9">
        <v>10.235064090322501</v>
      </c>
      <c r="J125" s="9">
        <v>0</v>
      </c>
      <c r="K125" s="9">
        <v>0</v>
      </c>
      <c r="L125" s="10">
        <v>0.3535159350644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0.17783329525760003</v>
      </c>
      <c r="S125" s="9">
        <v>0</v>
      </c>
      <c r="T125" s="9">
        <v>0</v>
      </c>
      <c r="U125" s="9">
        <v>0</v>
      </c>
      <c r="V125" s="10">
        <v>2.2992873439351005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12.374262645930898</v>
      </c>
      <c r="AW125" s="9">
        <v>7.855745457080716</v>
      </c>
      <c r="AX125" s="9">
        <v>0</v>
      </c>
      <c r="AY125" s="9">
        <v>0</v>
      </c>
      <c r="AZ125" s="10">
        <v>17.849836513739497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3.1293543591571003</v>
      </c>
      <c r="BG125" s="9">
        <v>0.048344116129000005</v>
      </c>
      <c r="BH125" s="9">
        <v>0</v>
      </c>
      <c r="BI125" s="9">
        <v>0</v>
      </c>
      <c r="BJ125" s="10">
        <v>0.7668971371921001</v>
      </c>
      <c r="BK125" s="16">
        <f t="shared" si="3"/>
        <v>55.366603493131215</v>
      </c>
      <c r="BL125" s="15"/>
      <c r="BM125" s="49"/>
    </row>
    <row r="126" spans="1:65" s="12" customFormat="1" ht="15">
      <c r="A126" s="5"/>
      <c r="B126" s="8" t="s">
        <v>263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0.119693</v>
      </c>
      <c r="I126" s="9">
        <v>23.9386</v>
      </c>
      <c r="J126" s="9">
        <v>0</v>
      </c>
      <c r="K126" s="9">
        <v>0</v>
      </c>
      <c r="L126" s="10">
        <v>0.01795395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0.9455747</v>
      </c>
      <c r="S126" s="9">
        <v>0</v>
      </c>
      <c r="T126" s="9">
        <v>0</v>
      </c>
      <c r="U126" s="9">
        <v>0</v>
      </c>
      <c r="V126" s="10">
        <v>5.98465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39.992326659677005</v>
      </c>
      <c r="AW126" s="9">
        <v>28.670483700157444</v>
      </c>
      <c r="AX126" s="9">
        <v>0</v>
      </c>
      <c r="AY126" s="9">
        <v>0</v>
      </c>
      <c r="AZ126" s="10">
        <v>3.9279384604513004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1.792574032258</v>
      </c>
      <c r="BG126" s="9">
        <v>11.950493548387</v>
      </c>
      <c r="BH126" s="9">
        <v>0</v>
      </c>
      <c r="BI126" s="9">
        <v>0</v>
      </c>
      <c r="BJ126" s="10">
        <v>0.7241879585159001</v>
      </c>
      <c r="BK126" s="16">
        <f t="shared" si="3"/>
        <v>118.06447600944665</v>
      </c>
      <c r="BL126" s="15"/>
      <c r="BM126" s="49"/>
    </row>
    <row r="127" spans="1:65" s="12" customFormat="1" ht="15">
      <c r="A127" s="5"/>
      <c r="B127" s="8" t="s">
        <v>264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0.2294465780642</v>
      </c>
      <c r="I127" s="9">
        <v>0</v>
      </c>
      <c r="J127" s="9">
        <v>0</v>
      </c>
      <c r="K127" s="9">
        <v>0</v>
      </c>
      <c r="L127" s="10">
        <v>0.5166838676448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0.0593543033544</v>
      </c>
      <c r="S127" s="9">
        <v>0.9619194838709001</v>
      </c>
      <c r="T127" s="9">
        <v>0</v>
      </c>
      <c r="U127" s="9">
        <v>0</v>
      </c>
      <c r="V127" s="10">
        <v>0.0627459986127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24.8854765844115</v>
      </c>
      <c r="AW127" s="9">
        <v>8.111698272796207</v>
      </c>
      <c r="AX127" s="9">
        <v>0</v>
      </c>
      <c r="AY127" s="9">
        <v>0</v>
      </c>
      <c r="AZ127" s="10">
        <v>20.344268720221297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7.515871230669201</v>
      </c>
      <c r="BG127" s="9">
        <v>0.6856209067739999</v>
      </c>
      <c r="BH127" s="9">
        <v>0.2881606084516</v>
      </c>
      <c r="BI127" s="9">
        <v>0</v>
      </c>
      <c r="BJ127" s="10">
        <v>4.785594995061899</v>
      </c>
      <c r="BK127" s="16">
        <f t="shared" si="3"/>
        <v>68.44684154993269</v>
      </c>
      <c r="BL127" s="15"/>
      <c r="BM127" s="49"/>
    </row>
    <row r="128" spans="1:65" s="12" customFormat="1" ht="15">
      <c r="A128" s="5"/>
      <c r="B128" s="8" t="s">
        <v>265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3.6146458553224</v>
      </c>
      <c r="I128" s="9">
        <v>10.5615525286451</v>
      </c>
      <c r="J128" s="9">
        <v>0</v>
      </c>
      <c r="K128" s="9">
        <v>0</v>
      </c>
      <c r="L128" s="10">
        <v>4.475781019935301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0.059736338709600004</v>
      </c>
      <c r="S128" s="9">
        <v>5.9736338709677</v>
      </c>
      <c r="T128" s="9">
        <v>0</v>
      </c>
      <c r="U128" s="9">
        <v>0</v>
      </c>
      <c r="V128" s="10">
        <v>0.4537620818387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3.8943741743544997</v>
      </c>
      <c r="AW128" s="9">
        <v>17.149903965378734</v>
      </c>
      <c r="AX128" s="9">
        <v>0</v>
      </c>
      <c r="AY128" s="9">
        <v>0</v>
      </c>
      <c r="AZ128" s="10">
        <v>8.180591765161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1.4240541638707</v>
      </c>
      <c r="BG128" s="9">
        <v>0.0715012258064</v>
      </c>
      <c r="BH128" s="9">
        <v>0</v>
      </c>
      <c r="BI128" s="9">
        <v>0</v>
      </c>
      <c r="BJ128" s="10">
        <v>3.6347648138708</v>
      </c>
      <c r="BK128" s="16">
        <f t="shared" si="3"/>
        <v>59.494301803860935</v>
      </c>
      <c r="BL128" s="15"/>
      <c r="BM128" s="49"/>
    </row>
    <row r="129" spans="1:65" s="12" customFormat="1" ht="15">
      <c r="A129" s="5"/>
      <c r="B129" s="8" t="s">
        <v>266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2.0918112066127</v>
      </c>
      <c r="I129" s="9">
        <v>313.1409032459031</v>
      </c>
      <c r="J129" s="9">
        <v>0</v>
      </c>
      <c r="K129" s="9">
        <v>0</v>
      </c>
      <c r="L129" s="10">
        <v>0.7881842351932999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0.1118583630644</v>
      </c>
      <c r="S129" s="9">
        <v>96.9040364516128</v>
      </c>
      <c r="T129" s="9">
        <v>0</v>
      </c>
      <c r="U129" s="9">
        <v>0</v>
      </c>
      <c r="V129" s="10">
        <v>0.011963461290300001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0.1187586451612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10.8378557173528</v>
      </c>
      <c r="AW129" s="9">
        <v>9.896961155942034</v>
      </c>
      <c r="AX129" s="9">
        <v>0</v>
      </c>
      <c r="AY129" s="9">
        <v>0</v>
      </c>
      <c r="AZ129" s="10">
        <v>4.5711560504506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10.242933145160698</v>
      </c>
      <c r="BG129" s="9">
        <v>0</v>
      </c>
      <c r="BH129" s="9">
        <v>0</v>
      </c>
      <c r="BI129" s="9">
        <v>0</v>
      </c>
      <c r="BJ129" s="10">
        <v>0.5690909667091</v>
      </c>
      <c r="BK129" s="16">
        <f t="shared" si="3"/>
        <v>449.28551264445304</v>
      </c>
      <c r="BL129" s="15"/>
      <c r="BM129" s="49"/>
    </row>
    <row r="130" spans="1:65" s="12" customFormat="1" ht="15">
      <c r="A130" s="5"/>
      <c r="B130" s="8" t="s">
        <v>267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1.2192020516128</v>
      </c>
      <c r="I130" s="9">
        <v>59.76480645161279</v>
      </c>
      <c r="J130" s="9">
        <v>0</v>
      </c>
      <c r="K130" s="9">
        <v>0</v>
      </c>
      <c r="L130" s="10">
        <v>0.0806185222256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0.0884519135483</v>
      </c>
      <c r="S130" s="9">
        <v>30.190508143225802</v>
      </c>
      <c r="T130" s="9">
        <v>0</v>
      </c>
      <c r="U130" s="9">
        <v>0</v>
      </c>
      <c r="V130" s="10">
        <v>0.020363186774099998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1.7477643977411998</v>
      </c>
      <c r="AW130" s="9">
        <v>16.136255072896205</v>
      </c>
      <c r="AX130" s="9">
        <v>0</v>
      </c>
      <c r="AY130" s="9">
        <v>0</v>
      </c>
      <c r="AZ130" s="10">
        <v>3.3106301033543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1.1555008308383001</v>
      </c>
      <c r="BG130" s="9">
        <v>0</v>
      </c>
      <c r="BH130" s="9">
        <v>0</v>
      </c>
      <c r="BI130" s="9">
        <v>0</v>
      </c>
      <c r="BJ130" s="10">
        <v>7.755030818999701</v>
      </c>
      <c r="BK130" s="16">
        <f t="shared" si="3"/>
        <v>121.46913149282909</v>
      </c>
      <c r="BL130" s="15"/>
      <c r="BM130" s="49"/>
    </row>
    <row r="131" spans="1:65" s="12" customFormat="1" ht="15">
      <c r="A131" s="5"/>
      <c r="B131" s="8" t="s">
        <v>268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0.9614293902900999</v>
      </c>
      <c r="I131" s="9">
        <v>93.7880929269676</v>
      </c>
      <c r="J131" s="9">
        <v>0</v>
      </c>
      <c r="K131" s="9">
        <v>0</v>
      </c>
      <c r="L131" s="10">
        <v>0.5119436502579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0.0135939363548</v>
      </c>
      <c r="S131" s="9">
        <v>64.75016743122569</v>
      </c>
      <c r="T131" s="9">
        <v>0</v>
      </c>
      <c r="U131" s="9">
        <v>0</v>
      </c>
      <c r="V131" s="10">
        <v>0.0856971433224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10.247897564997801</v>
      </c>
      <c r="AW131" s="9">
        <v>12.809632348390881</v>
      </c>
      <c r="AX131" s="9">
        <v>0</v>
      </c>
      <c r="AY131" s="9">
        <v>0</v>
      </c>
      <c r="AZ131" s="10">
        <v>4.049036418321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0.3615194252899</v>
      </c>
      <c r="BG131" s="9">
        <v>0</v>
      </c>
      <c r="BH131" s="9">
        <v>0</v>
      </c>
      <c r="BI131" s="9">
        <v>0</v>
      </c>
      <c r="BJ131" s="10">
        <v>0.0902968752902</v>
      </c>
      <c r="BK131" s="16">
        <f t="shared" si="3"/>
        <v>187.66930711070827</v>
      </c>
      <c r="BL131" s="15"/>
      <c r="BM131" s="49"/>
    </row>
    <row r="132" spans="1:65" s="12" customFormat="1" ht="15">
      <c r="A132" s="5"/>
      <c r="B132" s="8" t="s">
        <v>269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0.0779399079031</v>
      </c>
      <c r="I132" s="9">
        <v>92.54987820199979</v>
      </c>
      <c r="J132" s="9">
        <v>0</v>
      </c>
      <c r="K132" s="9">
        <v>0</v>
      </c>
      <c r="L132" s="10">
        <v>0.32700647099970004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0.2719731541288</v>
      </c>
      <c r="S132" s="9">
        <v>69.08859806583851</v>
      </c>
      <c r="T132" s="9">
        <v>0</v>
      </c>
      <c r="U132" s="9">
        <v>0</v>
      </c>
      <c r="V132" s="10">
        <v>0.0368875899999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3.5379181471281997</v>
      </c>
      <c r="AW132" s="9">
        <v>9.31971498441516</v>
      </c>
      <c r="AX132" s="9">
        <v>0</v>
      </c>
      <c r="AY132" s="9">
        <v>0</v>
      </c>
      <c r="AZ132" s="10">
        <v>12.688205250612201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0.011872248387</v>
      </c>
      <c r="BG132" s="9">
        <v>1.6553803267418</v>
      </c>
      <c r="BH132" s="9">
        <v>0</v>
      </c>
      <c r="BI132" s="9">
        <v>0</v>
      </c>
      <c r="BJ132" s="10">
        <v>0.9402035101933001</v>
      </c>
      <c r="BK132" s="16">
        <f t="shared" si="3"/>
        <v>190.5055778583475</v>
      </c>
      <c r="BL132" s="15"/>
      <c r="BM132" s="49"/>
    </row>
    <row r="133" spans="1:65" s="12" customFormat="1" ht="15">
      <c r="A133" s="5"/>
      <c r="B133" s="8" t="s">
        <v>129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9.0294162001933</v>
      </c>
      <c r="I133" s="9">
        <v>18.5860593548387</v>
      </c>
      <c r="J133" s="9">
        <v>0</v>
      </c>
      <c r="K133" s="9">
        <v>0</v>
      </c>
      <c r="L133" s="10">
        <v>0.10082937199990001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0.12460036119349999</v>
      </c>
      <c r="S133" s="9">
        <v>31.813280018419203</v>
      </c>
      <c r="T133" s="9">
        <v>0</v>
      </c>
      <c r="U133" s="9">
        <v>0</v>
      </c>
      <c r="V133" s="10">
        <v>2.2311310218386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8.3448823502241</v>
      </c>
      <c r="AW133" s="9">
        <v>7.294229418625925</v>
      </c>
      <c r="AX133" s="9">
        <v>0</v>
      </c>
      <c r="AY133" s="9">
        <v>0</v>
      </c>
      <c r="AZ133" s="10">
        <v>1.7332914567733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3.6096941548705996</v>
      </c>
      <c r="BG133" s="9">
        <v>0.13893770322579999</v>
      </c>
      <c r="BH133" s="9">
        <v>0</v>
      </c>
      <c r="BI133" s="9">
        <v>0</v>
      </c>
      <c r="BJ133" s="10">
        <v>1.2788029274836</v>
      </c>
      <c r="BK133" s="16">
        <f t="shared" si="3"/>
        <v>84.28515433968654</v>
      </c>
      <c r="BL133" s="15"/>
      <c r="BM133" s="49"/>
    </row>
    <row r="134" spans="1:65" s="12" customFormat="1" ht="15">
      <c r="A134" s="5"/>
      <c r="B134" s="8" t="s">
        <v>270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0.6665899850966001</v>
      </c>
      <c r="I134" s="9">
        <v>1.2138206612901998</v>
      </c>
      <c r="J134" s="9">
        <v>0</v>
      </c>
      <c r="K134" s="9">
        <v>0</v>
      </c>
      <c r="L134" s="10">
        <v>1.9270730366771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</v>
      </c>
      <c r="S134" s="9">
        <v>0</v>
      </c>
      <c r="T134" s="9">
        <v>0</v>
      </c>
      <c r="U134" s="9">
        <v>0</v>
      </c>
      <c r="V134" s="10">
        <v>0.0133800698709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2.7211818393541005</v>
      </c>
      <c r="AW134" s="9">
        <v>1.6733187094696413</v>
      </c>
      <c r="AX134" s="9">
        <v>0</v>
      </c>
      <c r="AY134" s="9">
        <v>0</v>
      </c>
      <c r="AZ134" s="10">
        <v>1.3873835694833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0.47372229677390004</v>
      </c>
      <c r="BG134" s="9">
        <v>0.6577758148064</v>
      </c>
      <c r="BH134" s="9">
        <v>0</v>
      </c>
      <c r="BI134" s="9">
        <v>0</v>
      </c>
      <c r="BJ134" s="10">
        <v>0.28960405712889997</v>
      </c>
      <c r="BK134" s="16">
        <f t="shared" si="3"/>
        <v>11.02385003995104</v>
      </c>
      <c r="BL134" s="15"/>
      <c r="BM134" s="49"/>
    </row>
    <row r="135" spans="1:65" s="12" customFormat="1" ht="15">
      <c r="A135" s="5"/>
      <c r="B135" s="8" t="s">
        <v>271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1.3732889223221998</v>
      </c>
      <c r="I135" s="9">
        <v>11.376563958064398</v>
      </c>
      <c r="J135" s="9">
        <v>0</v>
      </c>
      <c r="K135" s="9">
        <v>0</v>
      </c>
      <c r="L135" s="10">
        <v>3.0295059206125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0.7115281248384001</v>
      </c>
      <c r="S135" s="9">
        <v>1.169431452387</v>
      </c>
      <c r="T135" s="9">
        <v>1.9876833225805</v>
      </c>
      <c r="U135" s="9">
        <v>0</v>
      </c>
      <c r="V135" s="10">
        <v>1.2151973462576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25.320525605764804</v>
      </c>
      <c r="AW135" s="9">
        <v>15.226905285741221</v>
      </c>
      <c r="AX135" s="9">
        <v>0</v>
      </c>
      <c r="AY135" s="9">
        <v>0</v>
      </c>
      <c r="AZ135" s="10">
        <v>21.0580841603839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6.4444655575442</v>
      </c>
      <c r="BG135" s="9">
        <v>5.2029539383223</v>
      </c>
      <c r="BH135" s="9">
        <v>0</v>
      </c>
      <c r="BI135" s="9">
        <v>0</v>
      </c>
      <c r="BJ135" s="10">
        <v>5.8091197894502</v>
      </c>
      <c r="BK135" s="16">
        <f t="shared" si="3"/>
        <v>99.92525338426921</v>
      </c>
      <c r="BL135" s="15"/>
      <c r="BM135" s="49"/>
    </row>
    <row r="136" spans="1:65" s="12" customFormat="1" ht="15">
      <c r="A136" s="5"/>
      <c r="B136" s="8" t="s">
        <v>272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0.49172377580629995</v>
      </c>
      <c r="I136" s="9">
        <v>25.3966509677418</v>
      </c>
      <c r="J136" s="9">
        <v>0</v>
      </c>
      <c r="K136" s="9">
        <v>0</v>
      </c>
      <c r="L136" s="10">
        <v>0.3486267541934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0.07503555967730001</v>
      </c>
      <c r="S136" s="9">
        <v>0</v>
      </c>
      <c r="T136" s="9">
        <v>0</v>
      </c>
      <c r="U136" s="9">
        <v>0</v>
      </c>
      <c r="V136" s="10">
        <v>0.0069263593548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0.6223701492895</v>
      </c>
      <c r="AW136" s="9">
        <v>2.30501871003238</v>
      </c>
      <c r="AX136" s="9">
        <v>0</v>
      </c>
      <c r="AY136" s="9">
        <v>0</v>
      </c>
      <c r="AZ136" s="10">
        <v>2.5654858238706995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0.4552296700642</v>
      </c>
      <c r="BG136" s="9">
        <v>10.745512892806302</v>
      </c>
      <c r="BH136" s="9">
        <v>0</v>
      </c>
      <c r="BI136" s="9">
        <v>0</v>
      </c>
      <c r="BJ136" s="10">
        <v>0.4697165144189999</v>
      </c>
      <c r="BK136" s="16">
        <f t="shared" si="3"/>
        <v>43.48229717725568</v>
      </c>
      <c r="BL136" s="15"/>
      <c r="BM136" s="49"/>
    </row>
    <row r="137" spans="1:65" s="12" customFormat="1" ht="15">
      <c r="A137" s="5"/>
      <c r="B137" s="8" t="s">
        <v>273</v>
      </c>
      <c r="C137" s="11">
        <v>0</v>
      </c>
      <c r="D137" s="9">
        <v>3.6411439999999002</v>
      </c>
      <c r="E137" s="9">
        <v>0</v>
      </c>
      <c r="F137" s="9">
        <v>0</v>
      </c>
      <c r="G137" s="10">
        <v>0</v>
      </c>
      <c r="H137" s="11">
        <v>0.19507234822560002</v>
      </c>
      <c r="I137" s="9">
        <v>2.3491251612902997</v>
      </c>
      <c r="J137" s="9">
        <v>0</v>
      </c>
      <c r="K137" s="9">
        <v>0</v>
      </c>
      <c r="L137" s="10">
        <v>0.2844790570321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0.0358241587096</v>
      </c>
      <c r="S137" s="9">
        <v>0</v>
      </c>
      <c r="T137" s="9">
        <v>5.8728129032258</v>
      </c>
      <c r="U137" s="9">
        <v>0</v>
      </c>
      <c r="V137" s="10">
        <v>0.0339448585806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2.2566377836754</v>
      </c>
      <c r="AW137" s="9">
        <v>1.397143742446131</v>
      </c>
      <c r="AX137" s="9">
        <v>0</v>
      </c>
      <c r="AY137" s="9">
        <v>0</v>
      </c>
      <c r="AZ137" s="10">
        <v>1.1738743922574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5.808068205676001</v>
      </c>
      <c r="BG137" s="9">
        <v>0.1979286967741</v>
      </c>
      <c r="BH137" s="9">
        <v>0</v>
      </c>
      <c r="BI137" s="9">
        <v>0</v>
      </c>
      <c r="BJ137" s="10">
        <v>0.1716641033867</v>
      </c>
      <c r="BK137" s="16">
        <f t="shared" si="3"/>
        <v>23.41771941127963</v>
      </c>
      <c r="BL137" s="15"/>
      <c r="BM137" s="49"/>
    </row>
    <row r="138" spans="1:65" s="12" customFormat="1" ht="15">
      <c r="A138" s="5"/>
      <c r="B138" s="8" t="s">
        <v>274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0.6187333212901001</v>
      </c>
      <c r="I138" s="9">
        <v>23.001238709677402</v>
      </c>
      <c r="J138" s="9">
        <v>0</v>
      </c>
      <c r="K138" s="9">
        <v>0</v>
      </c>
      <c r="L138" s="10">
        <v>0.0357669261934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0.0005269177419</v>
      </c>
      <c r="S138" s="9">
        <v>0</v>
      </c>
      <c r="T138" s="9">
        <v>0</v>
      </c>
      <c r="U138" s="9">
        <v>0</v>
      </c>
      <c r="V138" s="10">
        <v>0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1.2888721716126</v>
      </c>
      <c r="AW138" s="9">
        <v>0.22954090322722112</v>
      </c>
      <c r="AX138" s="9">
        <v>0</v>
      </c>
      <c r="AY138" s="9">
        <v>0</v>
      </c>
      <c r="AZ138" s="10">
        <v>0.5279440774191001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0.6479485218384</v>
      </c>
      <c r="BG138" s="9">
        <v>0</v>
      </c>
      <c r="BH138" s="9">
        <v>0</v>
      </c>
      <c r="BI138" s="9">
        <v>0</v>
      </c>
      <c r="BJ138" s="10">
        <v>0.17272952967730001</v>
      </c>
      <c r="BK138" s="16">
        <f t="shared" si="3"/>
        <v>26.523301078677427</v>
      </c>
      <c r="BL138" s="15"/>
      <c r="BM138" s="49"/>
    </row>
    <row r="139" spans="1:65" s="12" customFormat="1" ht="15">
      <c r="A139" s="5"/>
      <c r="B139" s="8" t="s">
        <v>275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1.4498507895802002</v>
      </c>
      <c r="I139" s="9">
        <v>2.3934946935483</v>
      </c>
      <c r="J139" s="9">
        <v>0</v>
      </c>
      <c r="K139" s="9">
        <v>0</v>
      </c>
      <c r="L139" s="10">
        <v>1.1384329807092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1.5926663958384</v>
      </c>
      <c r="S139" s="9">
        <v>44.6591083064516</v>
      </c>
      <c r="T139" s="9">
        <v>0</v>
      </c>
      <c r="U139" s="9">
        <v>0</v>
      </c>
      <c r="V139" s="10">
        <v>0.1872642296448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42.009974844121096</v>
      </c>
      <c r="AW139" s="9">
        <v>37.85238246877148</v>
      </c>
      <c r="AX139" s="9">
        <v>0</v>
      </c>
      <c r="AY139" s="9">
        <v>0</v>
      </c>
      <c r="AZ139" s="10">
        <v>14.807250620931299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15.433130649319002</v>
      </c>
      <c r="BG139" s="9">
        <v>3.4624570470642997</v>
      </c>
      <c r="BH139" s="9">
        <v>0</v>
      </c>
      <c r="BI139" s="9">
        <v>0</v>
      </c>
      <c r="BJ139" s="10">
        <v>14.193552949708598</v>
      </c>
      <c r="BK139" s="16">
        <f t="shared" si="3"/>
        <v>179.17956597568826</v>
      </c>
      <c r="BL139" s="15"/>
      <c r="BM139" s="49"/>
    </row>
    <row r="140" spans="1:65" s="12" customFormat="1" ht="15">
      <c r="A140" s="5"/>
      <c r="B140" s="8" t="s">
        <v>276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8.829266244934702</v>
      </c>
      <c r="I140" s="9">
        <v>0.5166012437417999</v>
      </c>
      <c r="J140" s="9">
        <v>0</v>
      </c>
      <c r="K140" s="9">
        <v>0</v>
      </c>
      <c r="L140" s="10">
        <v>9.477928830483203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3.0155010872569004</v>
      </c>
      <c r="S140" s="9">
        <v>14.849427895870798</v>
      </c>
      <c r="T140" s="9">
        <v>0</v>
      </c>
      <c r="U140" s="9">
        <v>0</v>
      </c>
      <c r="V140" s="10">
        <v>4.680512309386301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0.1370294135483</v>
      </c>
      <c r="AC140" s="9">
        <v>0</v>
      </c>
      <c r="AD140" s="9">
        <v>0</v>
      </c>
      <c r="AE140" s="9">
        <v>0</v>
      </c>
      <c r="AF140" s="10">
        <v>0.060632483870900006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108.35855413083782</v>
      </c>
      <c r="AW140" s="9">
        <v>54.13928168268244</v>
      </c>
      <c r="AX140" s="9">
        <v>2.4252993548386</v>
      </c>
      <c r="AY140" s="9">
        <v>0</v>
      </c>
      <c r="AZ140" s="10">
        <v>90.5957571149195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27.367390216522203</v>
      </c>
      <c r="BG140" s="9">
        <v>7.543397333612001</v>
      </c>
      <c r="BH140" s="9">
        <v>0.3032221665806</v>
      </c>
      <c r="BI140" s="9">
        <v>0</v>
      </c>
      <c r="BJ140" s="10">
        <v>20.682282708989</v>
      </c>
      <c r="BK140" s="16">
        <f t="shared" si="3"/>
        <v>352.9820842180751</v>
      </c>
      <c r="BL140" s="15"/>
      <c r="BM140" s="49"/>
    </row>
    <row r="141" spans="1:65" s="12" customFormat="1" ht="15">
      <c r="A141" s="5"/>
      <c r="B141" s="8" t="s">
        <v>277</v>
      </c>
      <c r="C141" s="11">
        <v>0</v>
      </c>
      <c r="D141" s="9">
        <v>186.09017548387092</v>
      </c>
      <c r="E141" s="9">
        <v>0</v>
      </c>
      <c r="F141" s="9">
        <v>0</v>
      </c>
      <c r="G141" s="10">
        <v>0</v>
      </c>
      <c r="H141" s="11">
        <v>0.0663761135481</v>
      </c>
      <c r="I141" s="9">
        <v>183.6743218909353</v>
      </c>
      <c r="J141" s="9">
        <v>0</v>
      </c>
      <c r="K141" s="9">
        <v>0</v>
      </c>
      <c r="L141" s="10">
        <v>3.5330994816449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1.1260233548386</v>
      </c>
      <c r="S141" s="9">
        <v>46.22622193548361</v>
      </c>
      <c r="T141" s="9">
        <v>0</v>
      </c>
      <c r="U141" s="9">
        <v>0</v>
      </c>
      <c r="V141" s="10">
        <v>7.1192872195804995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27.535718097836895</v>
      </c>
      <c r="AW141" s="9">
        <v>21.41334331399333</v>
      </c>
      <c r="AX141" s="9">
        <v>0</v>
      </c>
      <c r="AY141" s="9">
        <v>0</v>
      </c>
      <c r="AZ141" s="10">
        <v>7.0086165143864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0.371801217419</v>
      </c>
      <c r="BG141" s="9">
        <v>1.1829877419354</v>
      </c>
      <c r="BH141" s="9">
        <v>0</v>
      </c>
      <c r="BI141" s="9">
        <v>0</v>
      </c>
      <c r="BJ141" s="10">
        <v>12.3148862067737</v>
      </c>
      <c r="BK141" s="16">
        <f t="shared" si="3"/>
        <v>497.66285857224653</v>
      </c>
      <c r="BL141" s="15"/>
      <c r="BM141" s="49"/>
    </row>
    <row r="142" spans="1:65" s="12" customFormat="1" ht="15">
      <c r="A142" s="5"/>
      <c r="B142" s="8" t="s">
        <v>278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0.39319572541910003</v>
      </c>
      <c r="I142" s="9">
        <v>0</v>
      </c>
      <c r="J142" s="9">
        <v>0</v>
      </c>
      <c r="K142" s="9">
        <v>0</v>
      </c>
      <c r="L142" s="10">
        <v>0.1267403395159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</v>
      </c>
      <c r="S142" s="9">
        <v>0</v>
      </c>
      <c r="T142" s="9">
        <v>0</v>
      </c>
      <c r="U142" s="9">
        <v>0</v>
      </c>
      <c r="V142" s="10">
        <v>0.0048333832258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26.829609757608406</v>
      </c>
      <c r="AW142" s="9">
        <v>7.429551101763165</v>
      </c>
      <c r="AX142" s="9">
        <v>0</v>
      </c>
      <c r="AY142" s="9">
        <v>0</v>
      </c>
      <c r="AZ142" s="10">
        <v>13.8711822524172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2.9337819593524004</v>
      </c>
      <c r="BG142" s="9">
        <v>10.1593041935482</v>
      </c>
      <c r="BH142" s="9">
        <v>0</v>
      </c>
      <c r="BI142" s="9">
        <v>0</v>
      </c>
      <c r="BJ142" s="10">
        <v>3.9612155545146996</v>
      </c>
      <c r="BK142" s="16">
        <f t="shared" si="3"/>
        <v>65.70941426736488</v>
      </c>
      <c r="BL142" s="15"/>
      <c r="BM142" s="49"/>
    </row>
    <row r="143" spans="1:65" s="12" customFormat="1" ht="15">
      <c r="A143" s="5"/>
      <c r="B143" s="8" t="s">
        <v>279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0.35513142080619997</v>
      </c>
      <c r="I143" s="9">
        <v>172.49611020838688</v>
      </c>
      <c r="J143" s="9">
        <v>0</v>
      </c>
      <c r="K143" s="9">
        <v>0</v>
      </c>
      <c r="L143" s="10">
        <v>11.000945055806199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0.11780474193539998</v>
      </c>
      <c r="S143" s="9">
        <v>32.352385668290296</v>
      </c>
      <c r="T143" s="9">
        <v>0</v>
      </c>
      <c r="U143" s="9">
        <v>0</v>
      </c>
      <c r="V143" s="10">
        <v>0.0232700238063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10.492199707709</v>
      </c>
      <c r="AW143" s="9">
        <v>11.234192145029827</v>
      </c>
      <c r="AX143" s="9">
        <v>0</v>
      </c>
      <c r="AY143" s="9">
        <v>0</v>
      </c>
      <c r="AZ143" s="10">
        <v>22.2322966009993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</v>
      </c>
      <c r="BG143" s="9">
        <v>0</v>
      </c>
      <c r="BH143" s="9">
        <v>0</v>
      </c>
      <c r="BI143" s="9">
        <v>0</v>
      </c>
      <c r="BJ143" s="10">
        <v>0.1326345982257</v>
      </c>
      <c r="BK143" s="16">
        <f t="shared" si="3"/>
        <v>260.4369701709951</v>
      </c>
      <c r="BL143" s="15"/>
      <c r="BM143" s="49"/>
    </row>
    <row r="144" spans="1:65" s="12" customFormat="1" ht="15">
      <c r="A144" s="5"/>
      <c r="B144" s="8" t="s">
        <v>280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0.0963233904835</v>
      </c>
      <c r="I144" s="9">
        <v>4.7204993548387</v>
      </c>
      <c r="J144" s="9">
        <v>0</v>
      </c>
      <c r="K144" s="9">
        <v>0</v>
      </c>
      <c r="L144" s="10">
        <v>1.0763429258706998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0.1214994601612</v>
      </c>
      <c r="S144" s="9">
        <v>1.7701872580645</v>
      </c>
      <c r="T144" s="9">
        <v>0</v>
      </c>
      <c r="U144" s="9">
        <v>0</v>
      </c>
      <c r="V144" s="10">
        <v>0.011801248387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3.3420946383853996</v>
      </c>
      <c r="AW144" s="9">
        <v>23.817603118715663</v>
      </c>
      <c r="AX144" s="9">
        <v>0</v>
      </c>
      <c r="AY144" s="9">
        <v>0</v>
      </c>
      <c r="AZ144" s="10">
        <v>10.0483938299667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4.649386475160701</v>
      </c>
      <c r="BG144" s="9">
        <v>0</v>
      </c>
      <c r="BH144" s="9">
        <v>0</v>
      </c>
      <c r="BI144" s="9">
        <v>0</v>
      </c>
      <c r="BJ144" s="10">
        <v>0.3664395949672</v>
      </c>
      <c r="BK144" s="16">
        <f t="shared" si="3"/>
        <v>50.02057129500126</v>
      </c>
      <c r="BL144" s="15"/>
      <c r="BM144" s="49"/>
    </row>
    <row r="145" spans="1:65" s="12" customFormat="1" ht="15">
      <c r="A145" s="5"/>
      <c r="B145" s="8" t="s">
        <v>281</v>
      </c>
      <c r="C145" s="11">
        <v>0</v>
      </c>
      <c r="D145" s="9">
        <v>322.9410616508387</v>
      </c>
      <c r="E145" s="9">
        <v>0</v>
      </c>
      <c r="F145" s="9">
        <v>0</v>
      </c>
      <c r="G145" s="10">
        <v>0</v>
      </c>
      <c r="H145" s="11">
        <v>2.3616960208063</v>
      </c>
      <c r="I145" s="9">
        <v>92.2449304630644</v>
      </c>
      <c r="J145" s="9">
        <v>0</v>
      </c>
      <c r="K145" s="9">
        <v>0</v>
      </c>
      <c r="L145" s="10">
        <v>2.7701888867095996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1.1758506451611999</v>
      </c>
      <c r="S145" s="9">
        <v>0</v>
      </c>
      <c r="T145" s="9">
        <v>0</v>
      </c>
      <c r="U145" s="9">
        <v>0</v>
      </c>
      <c r="V145" s="10">
        <v>12.8201819995161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0.8243108562258</v>
      </c>
      <c r="AW145" s="9">
        <v>72.89999354380183</v>
      </c>
      <c r="AX145" s="9">
        <v>0</v>
      </c>
      <c r="AY145" s="9">
        <v>0</v>
      </c>
      <c r="AZ145" s="10">
        <v>17.360850328386203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0.0491215970967</v>
      </c>
      <c r="BG145" s="9">
        <v>166.6451991171612</v>
      </c>
      <c r="BH145" s="9">
        <v>0</v>
      </c>
      <c r="BI145" s="9">
        <v>0</v>
      </c>
      <c r="BJ145" s="10">
        <v>0.569266740903</v>
      </c>
      <c r="BK145" s="16">
        <f t="shared" si="3"/>
        <v>692.662651849671</v>
      </c>
      <c r="BL145" s="15"/>
      <c r="BM145" s="49"/>
    </row>
    <row r="146" spans="1:65" s="12" customFormat="1" ht="15">
      <c r="A146" s="5"/>
      <c r="B146" s="8" t="s">
        <v>282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0.2469795076773</v>
      </c>
      <c r="I146" s="9">
        <v>91.8792084172578</v>
      </c>
      <c r="J146" s="9">
        <v>0</v>
      </c>
      <c r="K146" s="9">
        <v>0</v>
      </c>
      <c r="L146" s="10">
        <v>1.7686267674510998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0.0399491116129</v>
      </c>
      <c r="S146" s="9">
        <v>40.8301620407096</v>
      </c>
      <c r="T146" s="9">
        <v>0</v>
      </c>
      <c r="U146" s="9">
        <v>0</v>
      </c>
      <c r="V146" s="10">
        <v>1.2014302383547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3.6434889263861</v>
      </c>
      <c r="AW146" s="9">
        <v>3.1890089493088123</v>
      </c>
      <c r="AX146" s="9">
        <v>0</v>
      </c>
      <c r="AY146" s="9">
        <v>0</v>
      </c>
      <c r="AZ146" s="10">
        <v>17.964200116966598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0.058556903225600004</v>
      </c>
      <c r="BG146" s="9">
        <v>0.9954673548385999</v>
      </c>
      <c r="BH146" s="9">
        <v>0</v>
      </c>
      <c r="BI146" s="9">
        <v>0</v>
      </c>
      <c r="BJ146" s="10">
        <v>2.4783449970962</v>
      </c>
      <c r="BK146" s="16">
        <f t="shared" si="3"/>
        <v>164.2954233308853</v>
      </c>
      <c r="BL146" s="15"/>
      <c r="BM146" s="49"/>
    </row>
    <row r="147" spans="1:65" s="12" customFormat="1" ht="15">
      <c r="A147" s="5"/>
      <c r="B147" s="8" t="s">
        <v>283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3.8350063601609996</v>
      </c>
      <c r="I147" s="9">
        <v>137.48595451103208</v>
      </c>
      <c r="J147" s="9">
        <v>0</v>
      </c>
      <c r="K147" s="9">
        <v>0</v>
      </c>
      <c r="L147" s="10">
        <v>0.8407858313223001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</v>
      </c>
      <c r="S147" s="9">
        <v>61.2002698494838</v>
      </c>
      <c r="T147" s="9">
        <v>0</v>
      </c>
      <c r="U147" s="9">
        <v>0</v>
      </c>
      <c r="V147" s="10">
        <v>2.0095157108708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0.18732676129030001</v>
      </c>
      <c r="AC147" s="9">
        <v>0</v>
      </c>
      <c r="AD147" s="9">
        <v>0</v>
      </c>
      <c r="AE147" s="9">
        <v>0</v>
      </c>
      <c r="AF147" s="10">
        <v>0.1756188387096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14.950078903644002</v>
      </c>
      <c r="AW147" s="9">
        <v>11.190084091257448</v>
      </c>
      <c r="AX147" s="9">
        <v>0</v>
      </c>
      <c r="AY147" s="9">
        <v>0</v>
      </c>
      <c r="AZ147" s="10">
        <v>10.446896805063199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0.3541077247094</v>
      </c>
      <c r="BG147" s="9">
        <v>4.0394545653224005</v>
      </c>
      <c r="BH147" s="9">
        <v>0</v>
      </c>
      <c r="BI147" s="9">
        <v>0</v>
      </c>
      <c r="BJ147" s="10">
        <v>2.1005903006445</v>
      </c>
      <c r="BK147" s="16">
        <f t="shared" si="3"/>
        <v>248.81569025351087</v>
      </c>
      <c r="BL147" s="15"/>
      <c r="BM147" s="49"/>
    </row>
    <row r="148" spans="1:65" s="12" customFormat="1" ht="15">
      <c r="A148" s="5"/>
      <c r="B148" s="8" t="s">
        <v>284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5.538346978870799</v>
      </c>
      <c r="I148" s="9">
        <v>43.6170672</v>
      </c>
      <c r="J148" s="9">
        <v>0</v>
      </c>
      <c r="K148" s="9">
        <v>0</v>
      </c>
      <c r="L148" s="10">
        <v>5.081310298967599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1.4425464035801</v>
      </c>
      <c r="S148" s="9">
        <v>0.7147109141289999</v>
      </c>
      <c r="T148" s="9">
        <v>0.29842</v>
      </c>
      <c r="U148" s="9">
        <v>0</v>
      </c>
      <c r="V148" s="10">
        <v>3.8825903483865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0.11856074193539999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90.91494707000611</v>
      </c>
      <c r="AW148" s="9">
        <v>40.47434403896217</v>
      </c>
      <c r="AX148" s="9">
        <v>0</v>
      </c>
      <c r="AY148" s="9">
        <v>0</v>
      </c>
      <c r="AZ148" s="10">
        <v>47.4152560451825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29.216581094369698</v>
      </c>
      <c r="BG148" s="9">
        <v>6.7923063235797</v>
      </c>
      <c r="BH148" s="9">
        <v>0</v>
      </c>
      <c r="BI148" s="9">
        <v>0</v>
      </c>
      <c r="BJ148" s="10">
        <v>15.608315491056599</v>
      </c>
      <c r="BK148" s="16">
        <f t="shared" si="3"/>
        <v>291.11530294902616</v>
      </c>
      <c r="BL148" s="15"/>
      <c r="BM148" s="49"/>
    </row>
    <row r="149" spans="1:65" s="12" customFormat="1" ht="15">
      <c r="A149" s="5"/>
      <c r="B149" s="8" t="s">
        <v>285</v>
      </c>
      <c r="C149" s="11">
        <v>0</v>
      </c>
      <c r="D149" s="9">
        <v>2.9590604838709003</v>
      </c>
      <c r="E149" s="9">
        <v>0</v>
      </c>
      <c r="F149" s="9">
        <v>0</v>
      </c>
      <c r="G149" s="10">
        <v>0</v>
      </c>
      <c r="H149" s="11">
        <v>0.1544937776127</v>
      </c>
      <c r="I149" s="9">
        <v>0</v>
      </c>
      <c r="J149" s="9">
        <v>0</v>
      </c>
      <c r="K149" s="9">
        <v>0</v>
      </c>
      <c r="L149" s="10">
        <v>0.5866075698383999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0.061430095645</v>
      </c>
      <c r="S149" s="9">
        <v>0</v>
      </c>
      <c r="T149" s="9">
        <v>0</v>
      </c>
      <c r="U149" s="9">
        <v>0</v>
      </c>
      <c r="V149" s="10">
        <v>0.0389412359675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1.9450805986438995</v>
      </c>
      <c r="AW149" s="9">
        <v>6.094922399370818</v>
      </c>
      <c r="AX149" s="9">
        <v>0</v>
      </c>
      <c r="AY149" s="9">
        <v>0</v>
      </c>
      <c r="AZ149" s="10">
        <v>5.5160660964828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6.453884206096199</v>
      </c>
      <c r="BG149" s="9">
        <v>0</v>
      </c>
      <c r="BH149" s="9">
        <v>0</v>
      </c>
      <c r="BI149" s="9">
        <v>0</v>
      </c>
      <c r="BJ149" s="10">
        <v>0.16596909612869998</v>
      </c>
      <c r="BK149" s="16">
        <f t="shared" si="3"/>
        <v>23.976455559656912</v>
      </c>
      <c r="BL149" s="15"/>
      <c r="BM149" s="49"/>
    </row>
    <row r="150" spans="1:65" s="12" customFormat="1" ht="15">
      <c r="A150" s="5"/>
      <c r="B150" s="8" t="s">
        <v>286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1.3347758320637997</v>
      </c>
      <c r="I150" s="9">
        <v>0.0482044903225</v>
      </c>
      <c r="J150" s="9">
        <v>0</v>
      </c>
      <c r="K150" s="9">
        <v>0</v>
      </c>
      <c r="L150" s="10">
        <v>1.25737211329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0.31573941161269997</v>
      </c>
      <c r="S150" s="9">
        <v>0</v>
      </c>
      <c r="T150" s="9">
        <v>0</v>
      </c>
      <c r="U150" s="9">
        <v>0</v>
      </c>
      <c r="V150" s="10">
        <v>0.1491687954836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0.0005963204838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31.9903509905724</v>
      </c>
      <c r="AW150" s="9">
        <v>5.152208979531122</v>
      </c>
      <c r="AX150" s="9">
        <v>0</v>
      </c>
      <c r="AY150" s="9">
        <v>0</v>
      </c>
      <c r="AZ150" s="10">
        <v>22.252163773383295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4.805522151028601</v>
      </c>
      <c r="BG150" s="9">
        <v>0</v>
      </c>
      <c r="BH150" s="9">
        <v>0.9555754206127001</v>
      </c>
      <c r="BI150" s="9">
        <v>0</v>
      </c>
      <c r="BJ150" s="10">
        <v>3.7930306840626</v>
      </c>
      <c r="BK150" s="16">
        <f t="shared" si="3"/>
        <v>72.05470896244712</v>
      </c>
      <c r="BL150" s="15"/>
      <c r="BM150" s="49"/>
    </row>
    <row r="151" spans="1:65" s="12" customFormat="1" ht="15">
      <c r="A151" s="5"/>
      <c r="B151" s="8" t="s">
        <v>287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0.9296693269999</v>
      </c>
      <c r="I151" s="9">
        <v>188.5117543548385</v>
      </c>
      <c r="J151" s="9">
        <v>0</v>
      </c>
      <c r="K151" s="9">
        <v>0</v>
      </c>
      <c r="L151" s="10">
        <v>0.0745825320967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0.0058726403225</v>
      </c>
      <c r="S151" s="9">
        <v>0</v>
      </c>
      <c r="T151" s="9">
        <v>0</v>
      </c>
      <c r="U151" s="9">
        <v>0</v>
      </c>
      <c r="V151" s="10">
        <v>0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6.775628434773499</v>
      </c>
      <c r="AW151" s="9">
        <v>2.3434709676331016</v>
      </c>
      <c r="AX151" s="9">
        <v>0</v>
      </c>
      <c r="AY151" s="9">
        <v>0</v>
      </c>
      <c r="AZ151" s="10">
        <v>7.670921703289901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0.243720980645</v>
      </c>
      <c r="BG151" s="9">
        <v>64.30863499248379</v>
      </c>
      <c r="BH151" s="9">
        <v>0</v>
      </c>
      <c r="BI151" s="9">
        <v>0</v>
      </c>
      <c r="BJ151" s="10">
        <v>0.0662030548386</v>
      </c>
      <c r="BK151" s="16">
        <f t="shared" si="3"/>
        <v>270.9304589879215</v>
      </c>
      <c r="BL151" s="15"/>
      <c r="BM151" s="49"/>
    </row>
    <row r="152" spans="1:65" s="12" customFormat="1" ht="15">
      <c r="A152" s="5"/>
      <c r="B152" s="8" t="s">
        <v>288</v>
      </c>
      <c r="C152" s="11">
        <v>0</v>
      </c>
      <c r="D152" s="9">
        <v>2.345209032258</v>
      </c>
      <c r="E152" s="9">
        <v>0</v>
      </c>
      <c r="F152" s="9">
        <v>0</v>
      </c>
      <c r="G152" s="10">
        <v>0</v>
      </c>
      <c r="H152" s="11">
        <v>1.2886923632256</v>
      </c>
      <c r="I152" s="9">
        <v>11.7260451612903</v>
      </c>
      <c r="J152" s="9">
        <v>0</v>
      </c>
      <c r="K152" s="9">
        <v>0</v>
      </c>
      <c r="L152" s="10">
        <v>0.8933764251611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0.0007162546451</v>
      </c>
      <c r="S152" s="9">
        <v>0</v>
      </c>
      <c r="T152" s="9">
        <v>0</v>
      </c>
      <c r="U152" s="9">
        <v>0</v>
      </c>
      <c r="V152" s="10">
        <v>0.07796612574180001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7.600366055417599</v>
      </c>
      <c r="AW152" s="9">
        <v>3.4898164576376143</v>
      </c>
      <c r="AX152" s="9">
        <v>0</v>
      </c>
      <c r="AY152" s="9">
        <v>0</v>
      </c>
      <c r="AZ152" s="10">
        <v>2.7102650962894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3.102098654838</v>
      </c>
      <c r="BG152" s="9">
        <v>3.5073532258064</v>
      </c>
      <c r="BH152" s="9">
        <v>0</v>
      </c>
      <c r="BI152" s="9">
        <v>0</v>
      </c>
      <c r="BJ152" s="10">
        <v>0.4154009728061</v>
      </c>
      <c r="BK152" s="16">
        <f t="shared" si="3"/>
        <v>37.15730582511701</v>
      </c>
      <c r="BL152" s="15"/>
      <c r="BM152" s="49"/>
    </row>
    <row r="153" spans="1:65" s="12" customFormat="1" ht="15">
      <c r="A153" s="5"/>
      <c r="B153" s="8" t="s">
        <v>289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3.7020307225806</v>
      </c>
      <c r="I153" s="9">
        <v>99.27943436577411</v>
      </c>
      <c r="J153" s="9">
        <v>0</v>
      </c>
      <c r="K153" s="9">
        <v>0</v>
      </c>
      <c r="L153" s="10">
        <v>0.2363381075482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3.9049853261935</v>
      </c>
      <c r="S153" s="9">
        <v>0</v>
      </c>
      <c r="T153" s="9">
        <v>0</v>
      </c>
      <c r="U153" s="9">
        <v>0</v>
      </c>
      <c r="V153" s="10">
        <v>0.0245539893548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4.9820204737733</v>
      </c>
      <c r="AW153" s="9">
        <v>13.561523244199272</v>
      </c>
      <c r="AX153" s="9">
        <v>0</v>
      </c>
      <c r="AY153" s="9">
        <v>0</v>
      </c>
      <c r="AZ153" s="10">
        <v>0.41421905238689993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0.11711003254829999</v>
      </c>
      <c r="BG153" s="9">
        <v>37.4580233600645</v>
      </c>
      <c r="BH153" s="9">
        <v>0</v>
      </c>
      <c r="BI153" s="9">
        <v>0</v>
      </c>
      <c r="BJ153" s="10">
        <v>0.0055768356774</v>
      </c>
      <c r="BK153" s="16">
        <f t="shared" si="3"/>
        <v>163.6858155101009</v>
      </c>
      <c r="BL153" s="15"/>
      <c r="BM153" s="49"/>
    </row>
    <row r="154" spans="1:65" s="12" customFormat="1" ht="15">
      <c r="A154" s="5"/>
      <c r="B154" s="8" t="s">
        <v>290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0.1436411061288</v>
      </c>
      <c r="I154" s="9">
        <v>24.7003015679354</v>
      </c>
      <c r="J154" s="9">
        <v>0</v>
      </c>
      <c r="K154" s="9">
        <v>0</v>
      </c>
      <c r="L154" s="10">
        <v>0.11485809448369999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0.0052551624193</v>
      </c>
      <c r="S154" s="9">
        <v>0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5.3253732031604</v>
      </c>
      <c r="AW154" s="9">
        <v>0.6643785770909506</v>
      </c>
      <c r="AX154" s="9">
        <v>0</v>
      </c>
      <c r="AY154" s="9">
        <v>0</v>
      </c>
      <c r="AZ154" s="10">
        <v>1.9885401322896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0.0314705641932</v>
      </c>
      <c r="BG154" s="9">
        <v>10.676807991387001</v>
      </c>
      <c r="BH154" s="9">
        <v>0</v>
      </c>
      <c r="BI154" s="9">
        <v>0</v>
      </c>
      <c r="BJ154" s="10">
        <v>0.589781684516</v>
      </c>
      <c r="BK154" s="16">
        <f t="shared" si="3"/>
        <v>44.24040808360435</v>
      </c>
      <c r="BL154" s="15"/>
      <c r="BM154" s="49"/>
    </row>
    <row r="155" spans="1:65" s="12" customFormat="1" ht="15">
      <c r="A155" s="5"/>
      <c r="B155" s="8" t="s">
        <v>291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0.082560444</v>
      </c>
      <c r="I155" s="9">
        <v>0</v>
      </c>
      <c r="J155" s="9">
        <v>0</v>
      </c>
      <c r="K155" s="9">
        <v>0</v>
      </c>
      <c r="L155" s="10">
        <v>0.190861168129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0.017299515</v>
      </c>
      <c r="S155" s="9">
        <v>0</v>
      </c>
      <c r="T155" s="9">
        <v>0</v>
      </c>
      <c r="U155" s="9">
        <v>0</v>
      </c>
      <c r="V155" s="10">
        <v>0.00477228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0.0005950159677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37.5816144441277</v>
      </c>
      <c r="AW155" s="9">
        <v>34.67631486709119</v>
      </c>
      <c r="AX155" s="9">
        <v>0</v>
      </c>
      <c r="AY155" s="9">
        <v>0</v>
      </c>
      <c r="AZ155" s="10">
        <v>47.40003662119181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2.3443265284503</v>
      </c>
      <c r="BG155" s="9">
        <v>12.1978273387094</v>
      </c>
      <c r="BH155" s="9">
        <v>0</v>
      </c>
      <c r="BI155" s="9">
        <v>0</v>
      </c>
      <c r="BJ155" s="10">
        <v>0.4155684793219</v>
      </c>
      <c r="BK155" s="16">
        <f t="shared" si="3"/>
        <v>134.911776701989</v>
      </c>
      <c r="BL155" s="15"/>
      <c r="BM155" s="49"/>
    </row>
    <row r="156" spans="1:65" s="12" customFormat="1" ht="15">
      <c r="A156" s="5"/>
      <c r="B156" s="8" t="s">
        <v>292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0.0318712000644</v>
      </c>
      <c r="I156" s="9">
        <v>0</v>
      </c>
      <c r="J156" s="9">
        <v>0</v>
      </c>
      <c r="K156" s="9">
        <v>0</v>
      </c>
      <c r="L156" s="10">
        <v>0.0185810374838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0.005837216129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0.3241738063868</v>
      </c>
      <c r="AW156" s="9">
        <v>0.46610180641509014</v>
      </c>
      <c r="AX156" s="9">
        <v>0</v>
      </c>
      <c r="AY156" s="9">
        <v>0</v>
      </c>
      <c r="AZ156" s="10">
        <v>1.6586307580641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0.009904663387</v>
      </c>
      <c r="BG156" s="9">
        <v>0</v>
      </c>
      <c r="BH156" s="9">
        <v>0</v>
      </c>
      <c r="BI156" s="9">
        <v>0</v>
      </c>
      <c r="BJ156" s="10">
        <v>1.184481215645</v>
      </c>
      <c r="BK156" s="16">
        <f t="shared" si="3"/>
        <v>3.6995817035751903</v>
      </c>
      <c r="BL156" s="15"/>
      <c r="BM156" s="49"/>
    </row>
    <row r="157" spans="1:65" s="12" customFormat="1" ht="15">
      <c r="A157" s="5"/>
      <c r="B157" s="8" t="s">
        <v>130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6.3646022698382</v>
      </c>
      <c r="I157" s="9">
        <v>5.6992517064514</v>
      </c>
      <c r="J157" s="9">
        <v>0</v>
      </c>
      <c r="K157" s="9">
        <v>0</v>
      </c>
      <c r="L157" s="10">
        <v>3.9110055441606995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2.0641470470961</v>
      </c>
      <c r="S157" s="9">
        <v>0.4499249083225</v>
      </c>
      <c r="T157" s="9">
        <v>0</v>
      </c>
      <c r="U157" s="9">
        <v>0</v>
      </c>
      <c r="V157" s="10">
        <v>1.0761290330314999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0.1062220935483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64.9138473029182</v>
      </c>
      <c r="AW157" s="9">
        <v>20.987766432674924</v>
      </c>
      <c r="AX157" s="9">
        <v>0.5901227419354</v>
      </c>
      <c r="AY157" s="9">
        <v>0</v>
      </c>
      <c r="AZ157" s="10">
        <v>30.878994686024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18.1787245654712</v>
      </c>
      <c r="BG157" s="9">
        <v>2.0465114075478</v>
      </c>
      <c r="BH157" s="9">
        <v>0</v>
      </c>
      <c r="BI157" s="9">
        <v>0</v>
      </c>
      <c r="BJ157" s="10">
        <v>12.206447352576</v>
      </c>
      <c r="BK157" s="16">
        <f t="shared" si="3"/>
        <v>169.47369709159622</v>
      </c>
      <c r="BL157" s="15"/>
      <c r="BM157" s="49"/>
    </row>
    <row r="158" spans="1:65" s="12" customFormat="1" ht="15">
      <c r="A158" s="5"/>
      <c r="B158" s="8" t="s">
        <v>293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0.0646296060321</v>
      </c>
      <c r="I158" s="9">
        <v>7.4529176774193004</v>
      </c>
      <c r="J158" s="9">
        <v>0</v>
      </c>
      <c r="K158" s="9">
        <v>0</v>
      </c>
      <c r="L158" s="10">
        <v>0.3774313801288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</v>
      </c>
      <c r="S158" s="9">
        <v>0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1.9592456547091</v>
      </c>
      <c r="AW158" s="9">
        <v>6.7430724886798865</v>
      </c>
      <c r="AX158" s="9">
        <v>0</v>
      </c>
      <c r="AY158" s="9">
        <v>0</v>
      </c>
      <c r="AZ158" s="10">
        <v>1.4547950856447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0.1487896361287</v>
      </c>
      <c r="BG158" s="9">
        <v>0.081369332258</v>
      </c>
      <c r="BH158" s="9">
        <v>0</v>
      </c>
      <c r="BI158" s="9">
        <v>0</v>
      </c>
      <c r="BJ158" s="10">
        <v>0.6747726240643</v>
      </c>
      <c r="BK158" s="16">
        <f t="shared" si="3"/>
        <v>18.957023485064887</v>
      </c>
      <c r="BL158" s="15"/>
      <c r="BM158" s="49"/>
    </row>
    <row r="159" spans="1:65" s="12" customFormat="1" ht="15">
      <c r="A159" s="5"/>
      <c r="B159" s="8" t="s">
        <v>131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0.0371935690321</v>
      </c>
      <c r="I159" s="9">
        <v>0</v>
      </c>
      <c r="J159" s="9">
        <v>0</v>
      </c>
      <c r="K159" s="9">
        <v>0</v>
      </c>
      <c r="L159" s="10">
        <v>0.1051880624192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0.0159701032258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0.3782293012901</v>
      </c>
      <c r="AW159" s="9">
        <v>5.805234298888733</v>
      </c>
      <c r="AX159" s="9">
        <v>0</v>
      </c>
      <c r="AY159" s="9">
        <v>0</v>
      </c>
      <c r="AZ159" s="10">
        <v>2.7004245062577996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3.0637577742579</v>
      </c>
      <c r="BG159" s="9">
        <v>0</v>
      </c>
      <c r="BH159" s="9">
        <v>0</v>
      </c>
      <c r="BI159" s="9">
        <v>0</v>
      </c>
      <c r="BJ159" s="10">
        <v>0</v>
      </c>
      <c r="BK159" s="16">
        <f t="shared" si="3"/>
        <v>12.105997615371631</v>
      </c>
      <c r="BL159" s="15"/>
      <c r="BM159" s="49"/>
    </row>
    <row r="160" spans="1:65" s="12" customFormat="1" ht="15">
      <c r="A160" s="5"/>
      <c r="B160" s="8" t="s">
        <v>132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0.4886091443866</v>
      </c>
      <c r="I160" s="9">
        <v>0</v>
      </c>
      <c r="J160" s="9">
        <v>0</v>
      </c>
      <c r="K160" s="9">
        <v>0</v>
      </c>
      <c r="L160" s="10">
        <v>0.4276165202578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0.09709884993529999</v>
      </c>
      <c r="S160" s="9">
        <v>0</v>
      </c>
      <c r="T160" s="9">
        <v>0</v>
      </c>
      <c r="U160" s="9">
        <v>0</v>
      </c>
      <c r="V160" s="10">
        <v>0.10487581509649999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0.0056704087741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22.984022996801603</v>
      </c>
      <c r="AW160" s="9">
        <v>3.4613120289081163</v>
      </c>
      <c r="AX160" s="9">
        <v>0</v>
      </c>
      <c r="AY160" s="9">
        <v>0</v>
      </c>
      <c r="AZ160" s="10">
        <v>13.3851626707392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7.2235365240295</v>
      </c>
      <c r="BG160" s="9">
        <v>2.4512726462257</v>
      </c>
      <c r="BH160" s="9">
        <v>0</v>
      </c>
      <c r="BI160" s="9">
        <v>0</v>
      </c>
      <c r="BJ160" s="10">
        <v>0.9309347185800001</v>
      </c>
      <c r="BK160" s="16">
        <f t="shared" si="3"/>
        <v>51.56011232373441</v>
      </c>
      <c r="BL160" s="15"/>
      <c r="BM160" s="49"/>
    </row>
    <row r="161" spans="1:65" s="12" customFormat="1" ht="15">
      <c r="A161" s="5"/>
      <c r="B161" s="8" t="s">
        <v>133</v>
      </c>
      <c r="C161" s="11">
        <v>0</v>
      </c>
      <c r="D161" s="9">
        <v>24.023745227193498</v>
      </c>
      <c r="E161" s="9">
        <v>0</v>
      </c>
      <c r="F161" s="9">
        <v>0</v>
      </c>
      <c r="G161" s="10">
        <v>0</v>
      </c>
      <c r="H161" s="11">
        <v>0.13463960522569998</v>
      </c>
      <c r="I161" s="9">
        <v>706.8321133828383</v>
      </c>
      <c r="J161" s="9">
        <v>0</v>
      </c>
      <c r="K161" s="9">
        <v>0</v>
      </c>
      <c r="L161" s="10">
        <v>1.4894612442256001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0.0137644513225</v>
      </c>
      <c r="S161" s="9">
        <v>392.3662867221612</v>
      </c>
      <c r="T161" s="9">
        <v>0</v>
      </c>
      <c r="U161" s="9">
        <v>0</v>
      </c>
      <c r="V161" s="10">
        <v>2.409686096774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547.797193548387</v>
      </c>
      <c r="AS161" s="9">
        <v>0</v>
      </c>
      <c r="AT161" s="9">
        <v>0</v>
      </c>
      <c r="AU161" s="10">
        <v>0</v>
      </c>
      <c r="AV161" s="11">
        <v>1.0412051506770001</v>
      </c>
      <c r="AW161" s="9">
        <v>51.96405259917316</v>
      </c>
      <c r="AX161" s="9">
        <v>0</v>
      </c>
      <c r="AY161" s="9">
        <v>0</v>
      </c>
      <c r="AZ161" s="10">
        <v>11.1008975075157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0.29552588177399997</v>
      </c>
      <c r="BG161" s="9">
        <v>0.0717518302258</v>
      </c>
      <c r="BH161" s="9">
        <v>0</v>
      </c>
      <c r="BI161" s="9">
        <v>0</v>
      </c>
      <c r="BJ161" s="10">
        <v>0.0715386481611</v>
      </c>
      <c r="BK161" s="16">
        <f t="shared" si="3"/>
        <v>1739.6118618956546</v>
      </c>
      <c r="BL161" s="15"/>
      <c r="BM161" s="49"/>
    </row>
    <row r="162" spans="1:65" s="12" customFormat="1" ht="15">
      <c r="A162" s="5"/>
      <c r="B162" s="8" t="s">
        <v>134</v>
      </c>
      <c r="C162" s="11">
        <v>0</v>
      </c>
      <c r="D162" s="9">
        <v>357.4027867596128</v>
      </c>
      <c r="E162" s="9">
        <v>0</v>
      </c>
      <c r="F162" s="9">
        <v>0</v>
      </c>
      <c r="G162" s="10">
        <v>113.5823943820967</v>
      </c>
      <c r="H162" s="11">
        <v>0.35289236680629993</v>
      </c>
      <c r="I162" s="9">
        <v>348.6028024710322</v>
      </c>
      <c r="J162" s="9">
        <v>0</v>
      </c>
      <c r="K162" s="9">
        <v>0</v>
      </c>
      <c r="L162" s="10">
        <v>0.0589885706128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</v>
      </c>
      <c r="S162" s="9">
        <v>294.6872980355161</v>
      </c>
      <c r="T162" s="9">
        <v>0</v>
      </c>
      <c r="U162" s="9">
        <v>0</v>
      </c>
      <c r="V162" s="10">
        <v>0.013117838709599998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0.5074609231611</v>
      </c>
      <c r="AW162" s="9">
        <v>80.53162380346765</v>
      </c>
      <c r="AX162" s="9">
        <v>0</v>
      </c>
      <c r="AY162" s="9">
        <v>0</v>
      </c>
      <c r="AZ162" s="10">
        <v>2.4635395439674004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</v>
      </c>
      <c r="BG162" s="9">
        <v>1.2656515793224998</v>
      </c>
      <c r="BH162" s="9">
        <v>1.3089770967741</v>
      </c>
      <c r="BI162" s="9">
        <v>0</v>
      </c>
      <c r="BJ162" s="10">
        <v>0.44110695596750005</v>
      </c>
      <c r="BK162" s="16">
        <f t="shared" si="3"/>
        <v>1201.218640327047</v>
      </c>
      <c r="BL162" s="15"/>
      <c r="BM162" s="49"/>
    </row>
    <row r="163" spans="1:65" s="12" customFormat="1" ht="15">
      <c r="A163" s="5"/>
      <c r="B163" s="8" t="s">
        <v>208</v>
      </c>
      <c r="C163" s="11">
        <v>0</v>
      </c>
      <c r="D163" s="9">
        <v>14.313033615258</v>
      </c>
      <c r="E163" s="9">
        <v>0</v>
      </c>
      <c r="F163" s="9">
        <v>0</v>
      </c>
      <c r="G163" s="10">
        <v>0</v>
      </c>
      <c r="H163" s="11">
        <v>0.2515061822902</v>
      </c>
      <c r="I163" s="9">
        <v>132.1186647612901</v>
      </c>
      <c r="J163" s="9">
        <v>0</v>
      </c>
      <c r="K163" s="9">
        <v>0</v>
      </c>
      <c r="L163" s="10">
        <v>0.30346187738700003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0.0089858805161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</v>
      </c>
      <c r="AW163" s="9">
        <v>13.053791703636342</v>
      </c>
      <c r="AX163" s="9">
        <v>0</v>
      </c>
      <c r="AY163" s="9">
        <v>0</v>
      </c>
      <c r="AZ163" s="10">
        <v>5.5781813544833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0.0138369227419</v>
      </c>
      <c r="BG163" s="9">
        <v>65.0509913865806</v>
      </c>
      <c r="BH163" s="9">
        <v>0</v>
      </c>
      <c r="BI163" s="9">
        <v>0</v>
      </c>
      <c r="BJ163" s="10">
        <v>2.1438937986449</v>
      </c>
      <c r="BK163" s="16">
        <f t="shared" si="3"/>
        <v>232.83634748282844</v>
      </c>
      <c r="BL163" s="15"/>
      <c r="BM163" s="49"/>
    </row>
    <row r="164" spans="1:65" s="12" customFormat="1" ht="15">
      <c r="A164" s="5"/>
      <c r="B164" s="8" t="s">
        <v>135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0.0265303769676</v>
      </c>
      <c r="I164" s="9">
        <v>26.923607423709598</v>
      </c>
      <c r="J164" s="9">
        <v>0</v>
      </c>
      <c r="K164" s="9">
        <v>0</v>
      </c>
      <c r="L164" s="10">
        <v>0.1654124030322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1.8900948334837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14.9624171661934</v>
      </c>
      <c r="AW164" s="9">
        <v>6.095739749934148</v>
      </c>
      <c r="AX164" s="9">
        <v>0</v>
      </c>
      <c r="AY164" s="9">
        <v>0</v>
      </c>
      <c r="AZ164" s="10">
        <v>18.4105316973546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0.001799686387</v>
      </c>
      <c r="BG164" s="9">
        <v>19.101067369806298</v>
      </c>
      <c r="BH164" s="9">
        <v>0</v>
      </c>
      <c r="BI164" s="9">
        <v>0</v>
      </c>
      <c r="BJ164" s="10">
        <v>0.8826236814838</v>
      </c>
      <c r="BK164" s="16">
        <f t="shared" si="3"/>
        <v>88.45982438835236</v>
      </c>
      <c r="BL164" s="15"/>
      <c r="BM164" s="49"/>
    </row>
    <row r="165" spans="1:65" s="12" customFormat="1" ht="15">
      <c r="A165" s="5"/>
      <c r="B165" s="8" t="s">
        <v>136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</v>
      </c>
      <c r="I165" s="9">
        <v>9.9925215269354</v>
      </c>
      <c r="J165" s="9">
        <v>0</v>
      </c>
      <c r="K165" s="9">
        <v>0</v>
      </c>
      <c r="L165" s="10">
        <v>4.0822521574193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0.0077006309677</v>
      </c>
      <c r="S165" s="9">
        <v>0</v>
      </c>
      <c r="T165" s="9">
        <v>0</v>
      </c>
      <c r="U165" s="9">
        <v>0</v>
      </c>
      <c r="V165" s="10">
        <v>0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9.743739394709499</v>
      </c>
      <c r="AW165" s="9">
        <v>0.23594400610741903</v>
      </c>
      <c r="AX165" s="9">
        <v>0</v>
      </c>
      <c r="AY165" s="9">
        <v>0</v>
      </c>
      <c r="AZ165" s="10">
        <v>6.759334029838301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0.0290945930643</v>
      </c>
      <c r="BG165" s="9">
        <v>0</v>
      </c>
      <c r="BH165" s="9">
        <v>1.2848212903224998</v>
      </c>
      <c r="BI165" s="9">
        <v>0</v>
      </c>
      <c r="BJ165" s="10">
        <v>0.0807812845483</v>
      </c>
      <c r="BK165" s="16">
        <f t="shared" si="3"/>
        <v>32.21618891391272</v>
      </c>
      <c r="BL165" s="15"/>
      <c r="BM165" s="49"/>
    </row>
    <row r="166" spans="1:65" s="12" customFormat="1" ht="15">
      <c r="A166" s="5"/>
      <c r="B166" s="8" t="s">
        <v>137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0.17969599038700002</v>
      </c>
      <c r="I166" s="9">
        <v>117.66982145696733</v>
      </c>
      <c r="J166" s="9">
        <v>0</v>
      </c>
      <c r="K166" s="9">
        <v>0</v>
      </c>
      <c r="L166" s="10">
        <v>0.07744768854829999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0.256809857387</v>
      </c>
      <c r="S166" s="9">
        <v>32.2334110469353</v>
      </c>
      <c r="T166" s="9">
        <v>0</v>
      </c>
      <c r="U166" s="9">
        <v>0</v>
      </c>
      <c r="V166" s="10">
        <v>0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12.91276875829</v>
      </c>
      <c r="AW166" s="9">
        <v>76.0208965582004</v>
      </c>
      <c r="AX166" s="9">
        <v>0</v>
      </c>
      <c r="AY166" s="9">
        <v>0</v>
      </c>
      <c r="AZ166" s="10">
        <v>13.928575098644302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1.6090461714515</v>
      </c>
      <c r="BG166" s="9">
        <v>92.50373307054831</v>
      </c>
      <c r="BH166" s="9">
        <v>0</v>
      </c>
      <c r="BI166" s="9">
        <v>0</v>
      </c>
      <c r="BJ166" s="10">
        <v>1.825797967774</v>
      </c>
      <c r="BK166" s="16">
        <f t="shared" si="3"/>
        <v>349.21800366513344</v>
      </c>
      <c r="BL166" s="15"/>
      <c r="BM166" s="49"/>
    </row>
    <row r="167" spans="1:65" s="12" customFormat="1" ht="15">
      <c r="A167" s="5"/>
      <c r="B167" s="8" t="s">
        <v>138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0.2114738003548</v>
      </c>
      <c r="I167" s="9">
        <v>38.073854633322505</v>
      </c>
      <c r="J167" s="9">
        <v>0</v>
      </c>
      <c r="K167" s="9">
        <v>0</v>
      </c>
      <c r="L167" s="10">
        <v>0.0714465339353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0.163188055645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3.3897717316380476</v>
      </c>
      <c r="AW167" s="9">
        <v>0</v>
      </c>
      <c r="AX167" s="9">
        <v>0</v>
      </c>
      <c r="AY167" s="9">
        <v>0</v>
      </c>
      <c r="AZ167" s="10">
        <v>0.8314639720643001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0.005745462645099999</v>
      </c>
      <c r="BG167" s="9">
        <v>13.928341051129001</v>
      </c>
      <c r="BH167" s="9">
        <v>0</v>
      </c>
      <c r="BI167" s="9">
        <v>0</v>
      </c>
      <c r="BJ167" s="10">
        <v>0</v>
      </c>
      <c r="BK167" s="16">
        <f t="shared" si="3"/>
        <v>56.67528524073406</v>
      </c>
      <c r="BL167" s="15"/>
      <c r="BM167" s="49"/>
    </row>
    <row r="168" spans="1:65" s="12" customFormat="1" ht="15">
      <c r="A168" s="5"/>
      <c r="B168" s="8" t="s">
        <v>139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</v>
      </c>
      <c r="I168" s="9">
        <v>145.2956418904191</v>
      </c>
      <c r="J168" s="9">
        <v>0</v>
      </c>
      <c r="K168" s="9">
        <v>0</v>
      </c>
      <c r="L168" s="10">
        <v>2.5061272761289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</v>
      </c>
      <c r="S168" s="9">
        <v>0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0.839860204032</v>
      </c>
      <c r="AW168" s="9">
        <v>37.5073354838861</v>
      </c>
      <c r="AX168" s="9">
        <v>0</v>
      </c>
      <c r="AY168" s="9">
        <v>0</v>
      </c>
      <c r="AZ168" s="10">
        <v>2.5482512857739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0.0037507335483000005</v>
      </c>
      <c r="BG168" s="9">
        <v>60.3022029646129</v>
      </c>
      <c r="BH168" s="9">
        <v>0</v>
      </c>
      <c r="BI168" s="9">
        <v>0</v>
      </c>
      <c r="BJ168" s="10">
        <v>0.012153956935400001</v>
      </c>
      <c r="BK168" s="16">
        <f t="shared" si="3"/>
        <v>249.01532379533657</v>
      </c>
      <c r="BL168" s="15"/>
      <c r="BM168" s="49"/>
    </row>
    <row r="169" spans="1:65" s="12" customFormat="1" ht="15">
      <c r="A169" s="5"/>
      <c r="B169" s="8" t="s">
        <v>140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0.1263996915161</v>
      </c>
      <c r="I169" s="9">
        <v>40.8225074866773</v>
      </c>
      <c r="J169" s="9">
        <v>0</v>
      </c>
      <c r="K169" s="9">
        <v>0</v>
      </c>
      <c r="L169" s="10">
        <v>0.0384711312902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0.028531906322499998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0.11614376314433164</v>
      </c>
      <c r="AW169" s="9">
        <v>0</v>
      </c>
      <c r="AX169" s="9">
        <v>0</v>
      </c>
      <c r="AY169" s="9">
        <v>0</v>
      </c>
      <c r="AZ169" s="10">
        <v>1.2192147022901998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1.1587413598062</v>
      </c>
      <c r="BG169" s="9">
        <v>13.694754427903199</v>
      </c>
      <c r="BH169" s="9">
        <v>0</v>
      </c>
      <c r="BI169" s="9">
        <v>0</v>
      </c>
      <c r="BJ169" s="10">
        <v>0</v>
      </c>
      <c r="BK169" s="16">
        <f t="shared" si="3"/>
        <v>57.20476446895003</v>
      </c>
      <c r="BL169" s="15"/>
      <c r="BM169" s="49"/>
    </row>
    <row r="170" spans="1:65" s="12" customFormat="1" ht="15">
      <c r="A170" s="5"/>
      <c r="B170" s="8" t="s">
        <v>310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2.3386389735480004</v>
      </c>
      <c r="I170" s="9">
        <v>0</v>
      </c>
      <c r="J170" s="9">
        <v>0</v>
      </c>
      <c r="K170" s="9">
        <v>0</v>
      </c>
      <c r="L170" s="10">
        <v>0.5029167090321001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2.0055142468705003</v>
      </c>
      <c r="S170" s="9">
        <v>0</v>
      </c>
      <c r="T170" s="9">
        <v>0</v>
      </c>
      <c r="U170" s="9">
        <v>0</v>
      </c>
      <c r="V170" s="10">
        <v>0.004814204516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79.61482154190028</v>
      </c>
      <c r="AW170" s="9">
        <v>67.97901534715135</v>
      </c>
      <c r="AX170" s="9">
        <v>0</v>
      </c>
      <c r="AY170" s="9">
        <v>0</v>
      </c>
      <c r="AZ170" s="10">
        <v>15.5887353775476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2.3515353996441997</v>
      </c>
      <c r="BG170" s="9">
        <v>4.7980353032257</v>
      </c>
      <c r="BH170" s="9">
        <v>1.0165329032258</v>
      </c>
      <c r="BI170" s="9">
        <v>0</v>
      </c>
      <c r="BJ170" s="10">
        <v>2.2862298779673003</v>
      </c>
      <c r="BK170" s="16">
        <f t="shared" si="3"/>
        <v>178.48678988462882</v>
      </c>
      <c r="BL170" s="15"/>
      <c r="BM170" s="49"/>
    </row>
    <row r="171" spans="1:65" s="12" customFormat="1" ht="15">
      <c r="A171" s="5"/>
      <c r="B171" s="8" t="s">
        <v>309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0.32654837967719996</v>
      </c>
      <c r="I171" s="9">
        <v>76.177693548387</v>
      </c>
      <c r="J171" s="9">
        <v>0</v>
      </c>
      <c r="K171" s="9">
        <v>0</v>
      </c>
      <c r="L171" s="10">
        <v>0.0213297541935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1.0163441999032</v>
      </c>
      <c r="S171" s="9">
        <v>29.9632261290322</v>
      </c>
      <c r="T171" s="9">
        <v>0</v>
      </c>
      <c r="U171" s="9">
        <v>0</v>
      </c>
      <c r="V171" s="10">
        <v>0.010157025806399999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0.0081237677418</v>
      </c>
      <c r="AW171" s="9">
        <v>2.030941935546797</v>
      </c>
      <c r="AX171" s="9">
        <v>0</v>
      </c>
      <c r="AY171" s="9">
        <v>0</v>
      </c>
      <c r="AZ171" s="10">
        <v>0.0101547096774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1.0175019096773001</v>
      </c>
      <c r="BG171" s="9">
        <v>0</v>
      </c>
      <c r="BH171" s="9">
        <v>0</v>
      </c>
      <c r="BI171" s="9">
        <v>0</v>
      </c>
      <c r="BJ171" s="10">
        <v>0.0101547096774</v>
      </c>
      <c r="BK171" s="16">
        <f t="shared" si="3"/>
        <v>110.59217606932017</v>
      </c>
      <c r="BL171" s="15"/>
      <c r="BM171" s="49"/>
    </row>
    <row r="172" spans="1:65" s="12" customFormat="1" ht="15">
      <c r="A172" s="5"/>
      <c r="B172" s="8" t="s">
        <v>311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0.1471872943224</v>
      </c>
      <c r="I172" s="9">
        <v>153.1092040322579</v>
      </c>
      <c r="J172" s="9">
        <v>0</v>
      </c>
      <c r="K172" s="9">
        <v>0</v>
      </c>
      <c r="L172" s="10">
        <v>0.8581201471611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</v>
      </c>
      <c r="S172" s="9">
        <v>50.6146129032258</v>
      </c>
      <c r="T172" s="9">
        <v>0</v>
      </c>
      <c r="U172" s="9">
        <v>0</v>
      </c>
      <c r="V172" s="10">
        <v>0.001518438387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0.26498890896228766</v>
      </c>
      <c r="AW172" s="9">
        <v>0</v>
      </c>
      <c r="AX172" s="9">
        <v>0</v>
      </c>
      <c r="AY172" s="9">
        <v>0</v>
      </c>
      <c r="AZ172" s="10">
        <v>0.2508579199998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0.0005057620967</v>
      </c>
      <c r="BG172" s="9">
        <v>0</v>
      </c>
      <c r="BH172" s="9">
        <v>0</v>
      </c>
      <c r="BI172" s="9">
        <v>0</v>
      </c>
      <c r="BJ172" s="10">
        <v>0.0814276716128</v>
      </c>
      <c r="BK172" s="16">
        <f t="shared" si="3"/>
        <v>205.3284230780258</v>
      </c>
      <c r="BL172" s="15"/>
      <c r="BM172" s="49"/>
    </row>
    <row r="173" spans="1:65" s="12" customFormat="1" ht="15">
      <c r="A173" s="5"/>
      <c r="B173" s="8" t="s">
        <v>312</v>
      </c>
      <c r="C173" s="11">
        <v>0</v>
      </c>
      <c r="D173" s="9">
        <v>56.758700029129</v>
      </c>
      <c r="E173" s="9">
        <v>0</v>
      </c>
      <c r="F173" s="9">
        <v>0</v>
      </c>
      <c r="G173" s="10">
        <v>10.6238966129032</v>
      </c>
      <c r="H173" s="11">
        <v>1.5232644143548</v>
      </c>
      <c r="I173" s="9">
        <v>182.1239419354838</v>
      </c>
      <c r="J173" s="9">
        <v>0</v>
      </c>
      <c r="K173" s="9">
        <v>0</v>
      </c>
      <c r="L173" s="10">
        <v>0.0264079715805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0.0015176995161</v>
      </c>
      <c r="S173" s="9">
        <v>80.9439741935483</v>
      </c>
      <c r="T173" s="9">
        <v>0</v>
      </c>
      <c r="U173" s="9">
        <v>0</v>
      </c>
      <c r="V173" s="10">
        <v>0.0005160177096000001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0.09405143969962368</v>
      </c>
      <c r="AW173" s="9">
        <v>0</v>
      </c>
      <c r="AX173" s="9">
        <v>0</v>
      </c>
      <c r="AY173" s="9">
        <v>0</v>
      </c>
      <c r="AZ173" s="10">
        <v>0.020226116129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0.0455087612902</v>
      </c>
      <c r="BG173" s="9">
        <v>0</v>
      </c>
      <c r="BH173" s="9">
        <v>0</v>
      </c>
      <c r="BI173" s="9">
        <v>0</v>
      </c>
      <c r="BJ173" s="10">
        <v>0.0348900503224</v>
      </c>
      <c r="BK173" s="16">
        <f t="shared" si="3"/>
        <v>332.1968952416665</v>
      </c>
      <c r="BL173" s="15"/>
      <c r="BM173" s="49"/>
    </row>
    <row r="174" spans="1:65" s="12" customFormat="1" ht="15">
      <c r="A174" s="5"/>
      <c r="B174" s="8" t="s">
        <v>313</v>
      </c>
      <c r="C174" s="11">
        <v>0</v>
      </c>
      <c r="D174" s="9">
        <v>35.3555096774193</v>
      </c>
      <c r="E174" s="9">
        <v>0</v>
      </c>
      <c r="F174" s="9">
        <v>0</v>
      </c>
      <c r="G174" s="10">
        <v>0</v>
      </c>
      <c r="H174" s="11">
        <v>0.42951893470939995</v>
      </c>
      <c r="I174" s="9">
        <v>101.0157419354837</v>
      </c>
      <c r="J174" s="9">
        <v>0</v>
      </c>
      <c r="K174" s="9">
        <v>0</v>
      </c>
      <c r="L174" s="10">
        <v>0.3434535225805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0.0107792251611</v>
      </c>
      <c r="S174" s="9">
        <v>50.5078709677419</v>
      </c>
      <c r="T174" s="9">
        <v>0</v>
      </c>
      <c r="U174" s="9">
        <v>0</v>
      </c>
      <c r="V174" s="10">
        <v>0.0055558658063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0.30544039758029995</v>
      </c>
      <c r="AW174" s="9">
        <v>10.100377756296423</v>
      </c>
      <c r="AX174" s="9">
        <v>0</v>
      </c>
      <c r="AY174" s="9">
        <v>0</v>
      </c>
      <c r="AZ174" s="10">
        <v>4.5437414516129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4.7587613942256</v>
      </c>
      <c r="BG174" s="9">
        <v>0.7068042258064</v>
      </c>
      <c r="BH174" s="9">
        <v>0</v>
      </c>
      <c r="BI174" s="9">
        <v>0</v>
      </c>
      <c r="BJ174" s="10">
        <v>0.7068042258064</v>
      </c>
      <c r="BK174" s="16">
        <f t="shared" si="3"/>
        <v>208.79035958023013</v>
      </c>
      <c r="BL174" s="15"/>
      <c r="BM174" s="49"/>
    </row>
    <row r="175" spans="1:65" s="12" customFormat="1" ht="15">
      <c r="A175" s="5"/>
      <c r="B175" s="8" t="s">
        <v>314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2.8538845427412003</v>
      </c>
      <c r="I175" s="9">
        <v>24.2088034193547</v>
      </c>
      <c r="J175" s="9">
        <v>5.0646032258064</v>
      </c>
      <c r="K175" s="9">
        <v>0</v>
      </c>
      <c r="L175" s="10">
        <v>0.49565665193520003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1.6107295913223</v>
      </c>
      <c r="S175" s="9">
        <v>0.25350429509669997</v>
      </c>
      <c r="T175" s="9">
        <v>2.8868238387096</v>
      </c>
      <c r="U175" s="9">
        <v>0</v>
      </c>
      <c r="V175" s="10">
        <v>0.1458605729031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12.117161814639397</v>
      </c>
      <c r="AW175" s="9">
        <v>2.364654650859004</v>
      </c>
      <c r="AX175" s="9">
        <v>0</v>
      </c>
      <c r="AY175" s="9">
        <v>0</v>
      </c>
      <c r="AZ175" s="10">
        <v>8.1030769299011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8.366602033029901</v>
      </c>
      <c r="BG175" s="9">
        <v>0</v>
      </c>
      <c r="BH175" s="9">
        <v>0</v>
      </c>
      <c r="BI175" s="9">
        <v>0</v>
      </c>
      <c r="BJ175" s="10">
        <v>0.9094475196123001</v>
      </c>
      <c r="BK175" s="16">
        <f t="shared" si="3"/>
        <v>69.3808090859109</v>
      </c>
      <c r="BL175" s="15"/>
      <c r="BM175" s="49"/>
    </row>
    <row r="176" spans="1:65" s="12" customFormat="1" ht="15">
      <c r="A176" s="5"/>
      <c r="B176" s="8" t="s">
        <v>315</v>
      </c>
      <c r="C176" s="11">
        <v>0</v>
      </c>
      <c r="D176" s="9">
        <v>35.2999274193548</v>
      </c>
      <c r="E176" s="9">
        <v>0</v>
      </c>
      <c r="F176" s="9">
        <v>0</v>
      </c>
      <c r="G176" s="10">
        <v>0</v>
      </c>
      <c r="H176" s="11">
        <v>0.2335846625804</v>
      </c>
      <c r="I176" s="9">
        <v>343.11529451612887</v>
      </c>
      <c r="J176" s="9">
        <v>0</v>
      </c>
      <c r="K176" s="9">
        <v>0</v>
      </c>
      <c r="L176" s="10">
        <v>0.1694396516126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</v>
      </c>
      <c r="S176" s="9">
        <v>126.0711693548387</v>
      </c>
      <c r="T176" s="9">
        <v>0</v>
      </c>
      <c r="U176" s="9">
        <v>0</v>
      </c>
      <c r="V176" s="10">
        <v>0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0.0010082670967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1.0034274147089</v>
      </c>
      <c r="AW176" s="9">
        <v>1.0586804516060355</v>
      </c>
      <c r="AX176" s="9">
        <v>0</v>
      </c>
      <c r="AY176" s="9">
        <v>0</v>
      </c>
      <c r="AZ176" s="10">
        <v>3.6356084892899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0.0307521464514</v>
      </c>
      <c r="BG176" s="9">
        <v>0</v>
      </c>
      <c r="BH176" s="9">
        <v>0</v>
      </c>
      <c r="BI176" s="9">
        <v>0</v>
      </c>
      <c r="BJ176" s="10">
        <v>0.0005041335483</v>
      </c>
      <c r="BK176" s="16">
        <f t="shared" si="3"/>
        <v>510.61939650721666</v>
      </c>
      <c r="BL176" s="15"/>
      <c r="BM176" s="49"/>
    </row>
    <row r="177" spans="1:65" s="12" customFormat="1" ht="15">
      <c r="A177" s="5"/>
      <c r="B177" s="8" t="s">
        <v>316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0.6265976303545999</v>
      </c>
      <c r="I177" s="9">
        <v>96.162331048387</v>
      </c>
      <c r="J177" s="9">
        <v>0</v>
      </c>
      <c r="K177" s="9">
        <v>0</v>
      </c>
      <c r="L177" s="10">
        <v>0.0192443282257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9.4508795161289</v>
      </c>
      <c r="S177" s="9">
        <v>35.2644758064516</v>
      </c>
      <c r="T177" s="9">
        <v>0</v>
      </c>
      <c r="U177" s="9">
        <v>0</v>
      </c>
      <c r="V177" s="10">
        <v>0.0009068008064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0.1903566561285</v>
      </c>
      <c r="AW177" s="9">
        <v>3.3744290645174777</v>
      </c>
      <c r="AX177" s="9">
        <v>0</v>
      </c>
      <c r="AY177" s="9">
        <v>0</v>
      </c>
      <c r="AZ177" s="10">
        <v>0.1667068687096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1.0123287193548</v>
      </c>
      <c r="BG177" s="9">
        <v>0</v>
      </c>
      <c r="BH177" s="9">
        <v>0</v>
      </c>
      <c r="BI177" s="9">
        <v>0</v>
      </c>
      <c r="BJ177" s="10">
        <v>0.9204636654192999</v>
      </c>
      <c r="BK177" s="16">
        <f t="shared" si="3"/>
        <v>147.18872010448388</v>
      </c>
      <c r="BL177" s="15"/>
      <c r="BM177" s="49"/>
    </row>
    <row r="178" spans="1:65" s="12" customFormat="1" ht="15">
      <c r="A178" s="5"/>
      <c r="B178" s="8" t="s">
        <v>317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15.2971240203224</v>
      </c>
      <c r="I178" s="9">
        <v>57.5225235483869</v>
      </c>
      <c r="J178" s="9">
        <v>0</v>
      </c>
      <c r="K178" s="9">
        <v>0</v>
      </c>
      <c r="L178" s="10">
        <v>0.030781967580500003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</v>
      </c>
      <c r="S178" s="9">
        <v>25.2311209677419</v>
      </c>
      <c r="T178" s="9">
        <v>0</v>
      </c>
      <c r="U178" s="9">
        <v>0</v>
      </c>
      <c r="V178" s="10">
        <v>0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0.0005045387096000001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0.3279501612902</v>
      </c>
      <c r="AW178" s="9">
        <v>3.279501612904379</v>
      </c>
      <c r="AX178" s="9">
        <v>0</v>
      </c>
      <c r="AY178" s="9">
        <v>0</v>
      </c>
      <c r="AZ178" s="10">
        <v>0.0312813999999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0.0504538709676</v>
      </c>
      <c r="BG178" s="9">
        <v>0</v>
      </c>
      <c r="BH178" s="9">
        <v>0</v>
      </c>
      <c r="BI178" s="9">
        <v>0</v>
      </c>
      <c r="BJ178" s="10">
        <v>0.0408676354837</v>
      </c>
      <c r="BK178" s="16">
        <f t="shared" si="3"/>
        <v>101.8121097233871</v>
      </c>
      <c r="BL178" s="15"/>
      <c r="BM178" s="49"/>
    </row>
    <row r="179" spans="1:65" s="12" customFormat="1" ht="14.25" customHeight="1">
      <c r="A179" s="5"/>
      <c r="B179" s="8" t="s">
        <v>318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0.0552408050322</v>
      </c>
      <c r="I179" s="9">
        <v>32.1986477419354</v>
      </c>
      <c r="J179" s="9">
        <v>0</v>
      </c>
      <c r="K179" s="9">
        <v>0</v>
      </c>
      <c r="L179" s="10">
        <v>2.6528164290967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0.5785694516127999</v>
      </c>
      <c r="S179" s="9">
        <v>0</v>
      </c>
      <c r="T179" s="9">
        <v>0</v>
      </c>
      <c r="U179" s="9">
        <v>0</v>
      </c>
      <c r="V179" s="10">
        <v>10.0620774193548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0.15262258098072304</v>
      </c>
      <c r="AW179" s="9">
        <v>0</v>
      </c>
      <c r="AX179" s="9">
        <v>0</v>
      </c>
      <c r="AY179" s="9">
        <v>0</v>
      </c>
      <c r="AZ179" s="10">
        <v>0.033200693225700004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</v>
      </c>
      <c r="BG179" s="9">
        <v>0</v>
      </c>
      <c r="BH179" s="9">
        <v>0</v>
      </c>
      <c r="BI179" s="9">
        <v>0</v>
      </c>
      <c r="BJ179" s="10">
        <v>0</v>
      </c>
      <c r="BK179" s="16">
        <f t="shared" si="3"/>
        <v>45.73317512123833</v>
      </c>
      <c r="BL179" s="15"/>
      <c r="BM179" s="49"/>
    </row>
    <row r="180" spans="1:65" s="12" customFormat="1" ht="15">
      <c r="A180" s="5"/>
      <c r="B180" s="8" t="s">
        <v>319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3.2906721689348992</v>
      </c>
      <c r="I180" s="9">
        <v>4.8173721299031</v>
      </c>
      <c r="J180" s="9">
        <v>1.5088538709677</v>
      </c>
      <c r="K180" s="9">
        <v>0</v>
      </c>
      <c r="L180" s="10">
        <v>8.1923891289028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4.5738530646437</v>
      </c>
      <c r="S180" s="9">
        <v>5.1257880274834</v>
      </c>
      <c r="T180" s="9">
        <v>2.766232096774</v>
      </c>
      <c r="U180" s="9">
        <v>0</v>
      </c>
      <c r="V180" s="10">
        <v>4.7553749806444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34.38039965428649</v>
      </c>
      <c r="AW180" s="9">
        <v>12.947834440098493</v>
      </c>
      <c r="AX180" s="9">
        <v>0</v>
      </c>
      <c r="AY180" s="9">
        <v>0</v>
      </c>
      <c r="AZ180" s="10">
        <v>20.616099406482498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23.5452348702526</v>
      </c>
      <c r="BG180" s="9">
        <v>8.987809931161198</v>
      </c>
      <c r="BH180" s="9">
        <v>0.050266</v>
      </c>
      <c r="BI180" s="9">
        <v>0</v>
      </c>
      <c r="BJ180" s="10">
        <v>5.2448903342572</v>
      </c>
      <c r="BK180" s="16">
        <f t="shared" si="3"/>
        <v>140.80307010479248</v>
      </c>
      <c r="BL180" s="15"/>
      <c r="BM180" s="49"/>
    </row>
    <row r="181" spans="1:65" s="12" customFormat="1" ht="15">
      <c r="A181" s="5"/>
      <c r="B181" s="8" t="s">
        <v>320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0.8028004090642</v>
      </c>
      <c r="I181" s="9">
        <v>134.53243686819312</v>
      </c>
      <c r="J181" s="9">
        <v>0</v>
      </c>
      <c r="K181" s="9">
        <v>0</v>
      </c>
      <c r="L181" s="10">
        <v>26.0632063122579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0.8283762329996999</v>
      </c>
      <c r="S181" s="9">
        <v>43.559950192418995</v>
      </c>
      <c r="T181" s="9">
        <v>4.521460645161101</v>
      </c>
      <c r="U181" s="9">
        <v>0</v>
      </c>
      <c r="V181" s="10">
        <v>0.3738395075483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1.1136863796445</v>
      </c>
      <c r="AW181" s="9">
        <v>58.080255496740946</v>
      </c>
      <c r="AX181" s="9">
        <v>0</v>
      </c>
      <c r="AY181" s="9">
        <v>0</v>
      </c>
      <c r="AZ181" s="10">
        <v>0.1793197482578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0.8957086107728999</v>
      </c>
      <c r="BG181" s="9">
        <v>5.782319990161101</v>
      </c>
      <c r="BH181" s="9">
        <v>0</v>
      </c>
      <c r="BI181" s="9">
        <v>0</v>
      </c>
      <c r="BJ181" s="10">
        <v>0.9519973059673998</v>
      </c>
      <c r="BK181" s="16">
        <f t="shared" si="3"/>
        <v>277.68535769918793</v>
      </c>
      <c r="BL181" s="15"/>
      <c r="BM181" s="49"/>
    </row>
    <row r="182" spans="1:65" s="12" customFormat="1" ht="15">
      <c r="A182" s="5"/>
      <c r="B182" s="8" t="s">
        <v>215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1.4465636482254</v>
      </c>
      <c r="I182" s="9">
        <v>8.440675064515998</v>
      </c>
      <c r="J182" s="9">
        <v>0</v>
      </c>
      <c r="K182" s="9">
        <v>0</v>
      </c>
      <c r="L182" s="10">
        <v>0.9471078519674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4.837460166451</v>
      </c>
      <c r="S182" s="9">
        <v>43.1044115725804</v>
      </c>
      <c r="T182" s="9">
        <v>0.1743941129032</v>
      </c>
      <c r="U182" s="9">
        <v>0</v>
      </c>
      <c r="V182" s="10">
        <v>0.079871633032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0.0230863032258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45.20090965044401</v>
      </c>
      <c r="AW182" s="9">
        <v>41.86335430055606</v>
      </c>
      <c r="AX182" s="9">
        <v>0</v>
      </c>
      <c r="AY182" s="9">
        <v>0</v>
      </c>
      <c r="AZ182" s="10">
        <v>17.7227961212552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10.3320952986735</v>
      </c>
      <c r="BG182" s="9">
        <v>3.8201944831931</v>
      </c>
      <c r="BH182" s="9">
        <v>0</v>
      </c>
      <c r="BI182" s="9">
        <v>0</v>
      </c>
      <c r="BJ182" s="10">
        <v>9.8063059425469</v>
      </c>
      <c r="BK182" s="16">
        <f t="shared" si="3"/>
        <v>187.79922614956996</v>
      </c>
      <c r="BL182" s="15"/>
      <c r="BM182" s="49"/>
    </row>
    <row r="183" spans="1:65" s="12" customFormat="1" ht="15">
      <c r="A183" s="5"/>
      <c r="B183" s="8" t="s">
        <v>141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0.5682958001609999</v>
      </c>
      <c r="I183" s="9">
        <v>40.3687854838709</v>
      </c>
      <c r="J183" s="9">
        <v>0</v>
      </c>
      <c r="K183" s="9">
        <v>0</v>
      </c>
      <c r="L183" s="10">
        <v>8.308011391967502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0.36562585709640005</v>
      </c>
      <c r="S183" s="9">
        <v>0</v>
      </c>
      <c r="T183" s="9">
        <v>0</v>
      </c>
      <c r="U183" s="9">
        <v>0</v>
      </c>
      <c r="V183" s="10">
        <v>0.0095731691289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1.369064763128</v>
      </c>
      <c r="AW183" s="9">
        <v>35.61922745824228</v>
      </c>
      <c r="AX183" s="9">
        <v>0</v>
      </c>
      <c r="AY183" s="9">
        <v>0</v>
      </c>
      <c r="AZ183" s="10">
        <v>0.3850457777415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0.0705359743224</v>
      </c>
      <c r="BG183" s="9">
        <v>35.1240361290321</v>
      </c>
      <c r="BH183" s="9">
        <v>0</v>
      </c>
      <c r="BI183" s="9">
        <v>0</v>
      </c>
      <c r="BJ183" s="10">
        <v>32.0788296634189</v>
      </c>
      <c r="BK183" s="16">
        <f t="shared" si="3"/>
        <v>154.26703146810988</v>
      </c>
      <c r="BL183" s="15"/>
      <c r="BM183" s="49"/>
    </row>
    <row r="184" spans="1:65" s="12" customFormat="1" ht="15">
      <c r="A184" s="5"/>
      <c r="B184" s="8" t="s">
        <v>142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0.5817650003223</v>
      </c>
      <c r="I184" s="9">
        <v>0</v>
      </c>
      <c r="J184" s="9">
        <v>0</v>
      </c>
      <c r="K184" s="9">
        <v>0</v>
      </c>
      <c r="L184" s="10">
        <v>0.7117255801288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0.5126494881934</v>
      </c>
      <c r="S184" s="9">
        <v>0</v>
      </c>
      <c r="T184" s="9">
        <v>0</v>
      </c>
      <c r="U184" s="9">
        <v>0</v>
      </c>
      <c r="V184" s="10">
        <v>0.10235392116120001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0.0227908774193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9.851877991737599</v>
      </c>
      <c r="AW184" s="9">
        <v>4.947098812731268</v>
      </c>
      <c r="AX184" s="9">
        <v>0</v>
      </c>
      <c r="AY184" s="9">
        <v>0</v>
      </c>
      <c r="AZ184" s="10">
        <v>7.499295285707899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3.2245514734822995</v>
      </c>
      <c r="BG184" s="9">
        <v>0.017439326419300002</v>
      </c>
      <c r="BH184" s="9">
        <v>0</v>
      </c>
      <c r="BI184" s="9">
        <v>0</v>
      </c>
      <c r="BJ184" s="10">
        <v>0.5895594573220001</v>
      </c>
      <c r="BK184" s="16">
        <f t="shared" si="3"/>
        <v>28.061107214625366</v>
      </c>
      <c r="BL184" s="15"/>
      <c r="BM184" s="49"/>
    </row>
    <row r="185" spans="1:65" s="12" customFormat="1" ht="15">
      <c r="A185" s="5"/>
      <c r="B185" s="8" t="s">
        <v>143</v>
      </c>
      <c r="C185" s="11">
        <v>0</v>
      </c>
      <c r="D185" s="9">
        <v>5.7460467741935</v>
      </c>
      <c r="E185" s="9">
        <v>0</v>
      </c>
      <c r="F185" s="9">
        <v>0</v>
      </c>
      <c r="G185" s="10">
        <v>0</v>
      </c>
      <c r="H185" s="11">
        <v>0.24248317387079998</v>
      </c>
      <c r="I185" s="9">
        <v>13.7905122580645</v>
      </c>
      <c r="J185" s="9">
        <v>0</v>
      </c>
      <c r="K185" s="9">
        <v>0</v>
      </c>
      <c r="L185" s="10">
        <v>0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0.11549554016119999</v>
      </c>
      <c r="S185" s="9">
        <v>0</v>
      </c>
      <c r="T185" s="9">
        <v>0</v>
      </c>
      <c r="U185" s="9">
        <v>0</v>
      </c>
      <c r="V185" s="10">
        <v>0.0180425868709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0.008607943548199999</v>
      </c>
      <c r="AW185" s="9">
        <v>18.363612903226922</v>
      </c>
      <c r="AX185" s="9">
        <v>0</v>
      </c>
      <c r="AY185" s="9">
        <v>0</v>
      </c>
      <c r="AZ185" s="10">
        <v>0.08091466935460001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0.0298408709677</v>
      </c>
      <c r="BG185" s="9">
        <v>17.2158870967741</v>
      </c>
      <c r="BH185" s="9">
        <v>0</v>
      </c>
      <c r="BI185" s="9">
        <v>0</v>
      </c>
      <c r="BJ185" s="10">
        <v>17.2331029838708</v>
      </c>
      <c r="BK185" s="16">
        <f t="shared" si="3"/>
        <v>72.84454680090323</v>
      </c>
      <c r="BL185" s="15"/>
      <c r="BM185" s="49"/>
    </row>
    <row r="186" spans="1:65" s="12" customFormat="1" ht="15">
      <c r="A186" s="5"/>
      <c r="B186" s="8" t="s">
        <v>144</v>
      </c>
      <c r="C186" s="11">
        <v>0</v>
      </c>
      <c r="D186" s="9">
        <v>7.5161271129032</v>
      </c>
      <c r="E186" s="9">
        <v>0</v>
      </c>
      <c r="F186" s="9">
        <v>0</v>
      </c>
      <c r="G186" s="10">
        <v>0</v>
      </c>
      <c r="H186" s="11">
        <v>0.043605012257799995</v>
      </c>
      <c r="I186" s="9">
        <v>14.9175041935483</v>
      </c>
      <c r="J186" s="9">
        <v>0</v>
      </c>
      <c r="K186" s="9">
        <v>0</v>
      </c>
      <c r="L186" s="10">
        <v>0.0123610270967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0.1187662833869</v>
      </c>
      <c r="S186" s="9">
        <v>0</v>
      </c>
      <c r="T186" s="9">
        <v>0</v>
      </c>
      <c r="U186" s="9">
        <v>0</v>
      </c>
      <c r="V186" s="10">
        <v>0.0034425009677000002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1.3476067127736002</v>
      </c>
      <c r="AW186" s="9">
        <v>27.499517419362743</v>
      </c>
      <c r="AX186" s="9">
        <v>0</v>
      </c>
      <c r="AY186" s="9">
        <v>0</v>
      </c>
      <c r="AZ186" s="10">
        <v>0.09818473503200001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0.0723008145483</v>
      </c>
      <c r="BG186" s="9">
        <v>17.1871983870967</v>
      </c>
      <c r="BH186" s="9">
        <v>0</v>
      </c>
      <c r="BI186" s="9">
        <v>0</v>
      </c>
      <c r="BJ186" s="10">
        <v>0.005729066129</v>
      </c>
      <c r="BK186" s="16">
        <f t="shared" si="3"/>
        <v>68.82234326510296</v>
      </c>
      <c r="BL186" s="15"/>
      <c r="BM186" s="49"/>
    </row>
    <row r="187" spans="1:65" s="12" customFormat="1" ht="15">
      <c r="A187" s="5"/>
      <c r="B187" s="8" t="s">
        <v>145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0.3060438467741</v>
      </c>
      <c r="I187" s="9">
        <v>82.8928658064515</v>
      </c>
      <c r="J187" s="9">
        <v>0</v>
      </c>
      <c r="K187" s="9">
        <v>0</v>
      </c>
      <c r="L187" s="10">
        <v>0.6118742568059999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0.36406118329020004</v>
      </c>
      <c r="S187" s="9">
        <v>0</v>
      </c>
      <c r="T187" s="9">
        <v>0</v>
      </c>
      <c r="U187" s="9">
        <v>0</v>
      </c>
      <c r="V187" s="10">
        <v>1.2206998863224001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0.5088667864187</v>
      </c>
      <c r="AW187" s="9">
        <v>6.867145886744335</v>
      </c>
      <c r="AX187" s="9">
        <v>0</v>
      </c>
      <c r="AY187" s="9">
        <v>0</v>
      </c>
      <c r="AZ187" s="10">
        <v>16.840154009128597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0.22682105264490005</v>
      </c>
      <c r="BG187" s="9">
        <v>37.424129032258</v>
      </c>
      <c r="BH187" s="9">
        <v>0</v>
      </c>
      <c r="BI187" s="9">
        <v>0</v>
      </c>
      <c r="BJ187" s="10">
        <v>14.1845387483869</v>
      </c>
      <c r="BK187" s="16">
        <f aca="true" t="shared" si="4" ref="BK187:BK202">SUM(C187:BJ187)</f>
        <v>161.44720049522562</v>
      </c>
      <c r="BL187" s="15"/>
      <c r="BM187" s="49"/>
    </row>
    <row r="188" spans="1:65" s="12" customFormat="1" ht="15">
      <c r="A188" s="5"/>
      <c r="B188" s="8" t="s">
        <v>146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1.4568477060642</v>
      </c>
      <c r="I188" s="9">
        <v>7.1201044841289</v>
      </c>
      <c r="J188" s="9">
        <v>0</v>
      </c>
      <c r="K188" s="9">
        <v>0</v>
      </c>
      <c r="L188" s="10">
        <v>0.33240627054809996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0.6259027561288999</v>
      </c>
      <c r="S188" s="9">
        <v>9.7151721290322</v>
      </c>
      <c r="T188" s="9">
        <v>0</v>
      </c>
      <c r="U188" s="9">
        <v>0</v>
      </c>
      <c r="V188" s="10">
        <v>0.0260187943224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0.0554142903225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7.367646628384101</v>
      </c>
      <c r="AW188" s="9">
        <v>9.022665577936015</v>
      </c>
      <c r="AX188" s="9">
        <v>0</v>
      </c>
      <c r="AY188" s="9">
        <v>0</v>
      </c>
      <c r="AZ188" s="10">
        <v>2.3060205702888004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0.7665439588376001</v>
      </c>
      <c r="BG188" s="9">
        <v>0</v>
      </c>
      <c r="BH188" s="9">
        <v>0</v>
      </c>
      <c r="BI188" s="9">
        <v>0</v>
      </c>
      <c r="BJ188" s="10">
        <v>0.8525035908706</v>
      </c>
      <c r="BK188" s="16">
        <f t="shared" si="4"/>
        <v>39.64724675686432</v>
      </c>
      <c r="BL188" s="15"/>
      <c r="BM188" s="49"/>
    </row>
    <row r="189" spans="1:65" s="12" customFormat="1" ht="15">
      <c r="A189" s="5"/>
      <c r="B189" s="8" t="s">
        <v>147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0.1843218890322</v>
      </c>
      <c r="I189" s="9">
        <v>240.46848387096748</v>
      </c>
      <c r="J189" s="9">
        <v>0</v>
      </c>
      <c r="K189" s="9">
        <v>0</v>
      </c>
      <c r="L189" s="10">
        <v>0.14252447419339997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0.0011184580644</v>
      </c>
      <c r="S189" s="9">
        <v>0</v>
      </c>
      <c r="T189" s="9">
        <v>0</v>
      </c>
      <c r="U189" s="9">
        <v>0</v>
      </c>
      <c r="V189" s="10">
        <v>0.10155599225800001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0.0474855949353</v>
      </c>
      <c r="AW189" s="9">
        <v>8.936843870791996</v>
      </c>
      <c r="AX189" s="9">
        <v>0</v>
      </c>
      <c r="AY189" s="9">
        <v>0</v>
      </c>
      <c r="AZ189" s="10">
        <v>2.8098744501935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2.3805517861288</v>
      </c>
      <c r="BG189" s="9">
        <v>80.4315948387096</v>
      </c>
      <c r="BH189" s="9">
        <v>0</v>
      </c>
      <c r="BI189" s="9">
        <v>0</v>
      </c>
      <c r="BJ189" s="10">
        <v>0.0050269746774</v>
      </c>
      <c r="BK189" s="16">
        <f t="shared" si="4"/>
        <v>335.50938219995203</v>
      </c>
      <c r="BL189" s="15"/>
      <c r="BM189" s="49"/>
    </row>
    <row r="190" spans="1:65" s="12" customFormat="1" ht="15">
      <c r="A190" s="5"/>
      <c r="B190" s="8" t="s">
        <v>148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0.7242883848383</v>
      </c>
      <c r="I190" s="9">
        <v>0.1662482903225</v>
      </c>
      <c r="J190" s="9">
        <v>0</v>
      </c>
      <c r="K190" s="9">
        <v>0</v>
      </c>
      <c r="L190" s="10">
        <v>0.47201928851569996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0.03196317787070001</v>
      </c>
      <c r="S190" s="9">
        <v>1.4934638080643998</v>
      </c>
      <c r="T190" s="9">
        <v>0</v>
      </c>
      <c r="U190" s="9">
        <v>0</v>
      </c>
      <c r="V190" s="10">
        <v>0.3533330330319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14.3907119635446</v>
      </c>
      <c r="AW190" s="9">
        <v>11.452967462464255</v>
      </c>
      <c r="AX190" s="9">
        <v>0</v>
      </c>
      <c r="AY190" s="9">
        <v>0</v>
      </c>
      <c r="AZ190" s="10">
        <v>3.0730541626119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3.3595515217413</v>
      </c>
      <c r="BG190" s="9">
        <v>0</v>
      </c>
      <c r="BH190" s="9">
        <v>0</v>
      </c>
      <c r="BI190" s="9">
        <v>0</v>
      </c>
      <c r="BJ190" s="10">
        <v>0.6347928599673001</v>
      </c>
      <c r="BK190" s="16">
        <f t="shared" si="4"/>
        <v>36.15239395297286</v>
      </c>
      <c r="BL190" s="15"/>
      <c r="BM190" s="49"/>
    </row>
    <row r="191" spans="1:65" s="12" customFormat="1" ht="15">
      <c r="A191" s="5"/>
      <c r="B191" s="8" t="s">
        <v>149</v>
      </c>
      <c r="C191" s="11">
        <v>0</v>
      </c>
      <c r="D191" s="9">
        <v>0.3319625806451</v>
      </c>
      <c r="E191" s="9">
        <v>0</v>
      </c>
      <c r="F191" s="9">
        <v>0</v>
      </c>
      <c r="G191" s="10">
        <v>0</v>
      </c>
      <c r="H191" s="11">
        <v>1.1764753845159999</v>
      </c>
      <c r="I191" s="9">
        <v>16.5981290322579</v>
      </c>
      <c r="J191" s="9">
        <v>0</v>
      </c>
      <c r="K191" s="9">
        <v>0</v>
      </c>
      <c r="L191" s="10">
        <v>0.8633240180642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0.0033196258064000003</v>
      </c>
      <c r="S191" s="9">
        <v>0</v>
      </c>
      <c r="T191" s="9">
        <v>0</v>
      </c>
      <c r="U191" s="9">
        <v>0</v>
      </c>
      <c r="V191" s="10">
        <v>0.0401674722578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0.5434403195479</v>
      </c>
      <c r="AW191" s="9">
        <v>0.551178870798978</v>
      </c>
      <c r="AX191" s="9">
        <v>0</v>
      </c>
      <c r="AY191" s="9">
        <v>0</v>
      </c>
      <c r="AZ191" s="10">
        <v>0.1599968851286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0.1697630922576</v>
      </c>
      <c r="BG191" s="9">
        <v>0</v>
      </c>
      <c r="BH191" s="9">
        <v>0</v>
      </c>
      <c r="BI191" s="9">
        <v>0</v>
      </c>
      <c r="BJ191" s="10">
        <v>2.0613938884836</v>
      </c>
      <c r="BK191" s="16">
        <f t="shared" si="4"/>
        <v>22.499151169764083</v>
      </c>
      <c r="BL191" s="15"/>
      <c r="BM191" s="49"/>
    </row>
    <row r="192" spans="1:65" s="12" customFormat="1" ht="15">
      <c r="A192" s="5"/>
      <c r="B192" s="8" t="s">
        <v>150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1.4790395027095</v>
      </c>
      <c r="I192" s="9">
        <v>206.8893685027741</v>
      </c>
      <c r="J192" s="9">
        <v>0</v>
      </c>
      <c r="K192" s="9">
        <v>0</v>
      </c>
      <c r="L192" s="10">
        <v>0.8028482672901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0.0021962748385</v>
      </c>
      <c r="S192" s="9">
        <v>5.4906870967741</v>
      </c>
      <c r="T192" s="9">
        <v>0</v>
      </c>
      <c r="U192" s="9">
        <v>0</v>
      </c>
      <c r="V192" s="10">
        <v>0.0109814839677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6.5725525278057</v>
      </c>
      <c r="AW192" s="9">
        <v>0.5470580644625251</v>
      </c>
      <c r="AX192" s="9">
        <v>0</v>
      </c>
      <c r="AY192" s="9">
        <v>0</v>
      </c>
      <c r="AZ192" s="10">
        <v>0.14529862193520002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0.015038626128900001</v>
      </c>
      <c r="BG192" s="9">
        <v>0</v>
      </c>
      <c r="BH192" s="9">
        <v>0</v>
      </c>
      <c r="BI192" s="9">
        <v>0</v>
      </c>
      <c r="BJ192" s="10">
        <v>0.0071117548386</v>
      </c>
      <c r="BK192" s="16">
        <f t="shared" si="4"/>
        <v>221.96218072352494</v>
      </c>
      <c r="BL192" s="15"/>
      <c r="BM192" s="49"/>
    </row>
    <row r="193" spans="1:65" s="12" customFormat="1" ht="15">
      <c r="A193" s="5"/>
      <c r="B193" s="8" t="s">
        <v>182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0.1499561368384</v>
      </c>
      <c r="I193" s="9">
        <v>112.3305802903224</v>
      </c>
      <c r="J193" s="9">
        <v>0</v>
      </c>
      <c r="K193" s="9">
        <v>0</v>
      </c>
      <c r="L193" s="10">
        <v>0.24769104903220002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0.0021843574193</v>
      </c>
      <c r="S193" s="9">
        <v>17.4748593548387</v>
      </c>
      <c r="T193" s="9">
        <v>0</v>
      </c>
      <c r="U193" s="9">
        <v>0</v>
      </c>
      <c r="V193" s="10">
        <v>0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0.5506785532252</v>
      </c>
      <c r="AW193" s="9">
        <v>3.2713577419373894</v>
      </c>
      <c r="AX193" s="9">
        <v>0</v>
      </c>
      <c r="AY193" s="9">
        <v>0</v>
      </c>
      <c r="AZ193" s="10">
        <v>0.2192900139674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0.0825472603547</v>
      </c>
      <c r="BG193" s="9">
        <v>40.3467454838709</v>
      </c>
      <c r="BH193" s="9">
        <v>0</v>
      </c>
      <c r="BI193" s="9">
        <v>0</v>
      </c>
      <c r="BJ193" s="10">
        <v>0.0065427154838</v>
      </c>
      <c r="BK193" s="16">
        <f t="shared" si="4"/>
        <v>174.68243295729033</v>
      </c>
      <c r="BL193" s="15"/>
      <c r="BM193" s="49"/>
    </row>
    <row r="194" spans="1:65" s="12" customFormat="1" ht="15">
      <c r="A194" s="5"/>
      <c r="B194" s="8" t="s">
        <v>187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0.8623785596772</v>
      </c>
      <c r="I194" s="9">
        <v>233.9575903225804</v>
      </c>
      <c r="J194" s="9">
        <v>0</v>
      </c>
      <c r="K194" s="9">
        <v>0</v>
      </c>
      <c r="L194" s="10">
        <v>0.0849864549031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0.002448393387</v>
      </c>
      <c r="S194" s="9">
        <v>15.2344477419354</v>
      </c>
      <c r="T194" s="9">
        <v>0</v>
      </c>
      <c r="U194" s="9">
        <v>0</v>
      </c>
      <c r="V194" s="10">
        <v>0.009793573548299999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0.0054360016129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0.3332486436124</v>
      </c>
      <c r="AW194" s="9">
        <v>0.4362117645147624</v>
      </c>
      <c r="AX194" s="9">
        <v>0</v>
      </c>
      <c r="AY194" s="9">
        <v>0</v>
      </c>
      <c r="AZ194" s="10">
        <v>0.0641448190322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0.020656806128999998</v>
      </c>
      <c r="BG194" s="9">
        <v>76.1040225806451</v>
      </c>
      <c r="BH194" s="9">
        <v>0</v>
      </c>
      <c r="BI194" s="9">
        <v>0</v>
      </c>
      <c r="BJ194" s="10">
        <v>0.0016308004837</v>
      </c>
      <c r="BK194" s="16">
        <f t="shared" si="4"/>
        <v>327.1169964620615</v>
      </c>
      <c r="BL194" s="15"/>
      <c r="BM194" s="49"/>
    </row>
    <row r="195" spans="1:65" s="12" customFormat="1" ht="15">
      <c r="A195" s="5"/>
      <c r="B195" s="8" t="s">
        <v>322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0.0563180003225</v>
      </c>
      <c r="I195" s="9">
        <v>0</v>
      </c>
      <c r="J195" s="9">
        <v>0</v>
      </c>
      <c r="K195" s="9">
        <v>0</v>
      </c>
      <c r="L195" s="10">
        <v>0.017544548387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0.042720975322400004</v>
      </c>
      <c r="S195" s="9">
        <v>0</v>
      </c>
      <c r="T195" s="9">
        <v>0</v>
      </c>
      <c r="U195" s="9">
        <v>0</v>
      </c>
      <c r="V195" s="10">
        <v>0.0017544548387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24.9993878769948</v>
      </c>
      <c r="AW195" s="9">
        <v>0.7237223150143666</v>
      </c>
      <c r="AX195" s="9">
        <v>0</v>
      </c>
      <c r="AY195" s="9">
        <v>0</v>
      </c>
      <c r="AZ195" s="10">
        <v>4.185302208578901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2.7954156126415</v>
      </c>
      <c r="BG195" s="9">
        <v>0</v>
      </c>
      <c r="BH195" s="9">
        <v>0</v>
      </c>
      <c r="BI195" s="9">
        <v>0</v>
      </c>
      <c r="BJ195" s="10">
        <v>0.1532063307093</v>
      </c>
      <c r="BK195" s="16">
        <f t="shared" si="4"/>
        <v>32.97537232280947</v>
      </c>
      <c r="BL195" s="15"/>
      <c r="BM195" s="49"/>
    </row>
    <row r="196" spans="1:65" s="12" customFormat="1" ht="15">
      <c r="A196" s="5"/>
      <c r="B196" s="8" t="s">
        <v>323</v>
      </c>
      <c r="C196" s="11">
        <v>0</v>
      </c>
      <c r="D196" s="9">
        <v>0</v>
      </c>
      <c r="E196" s="9">
        <v>0</v>
      </c>
      <c r="F196" s="9">
        <v>0</v>
      </c>
      <c r="G196" s="10">
        <v>0</v>
      </c>
      <c r="H196" s="11">
        <v>0.009461290322400001</v>
      </c>
      <c r="I196" s="9">
        <v>0</v>
      </c>
      <c r="J196" s="9">
        <v>0</v>
      </c>
      <c r="K196" s="9">
        <v>0</v>
      </c>
      <c r="L196" s="10">
        <v>0.0009838709675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0.00037096774169999996</v>
      </c>
      <c r="S196" s="9">
        <v>0</v>
      </c>
      <c r="T196" s="9">
        <v>0</v>
      </c>
      <c r="U196" s="9">
        <v>0</v>
      </c>
      <c r="V196" s="10">
        <v>0.0009677419354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0.3557420629311</v>
      </c>
      <c r="AW196" s="9">
        <v>0.08776747597726794</v>
      </c>
      <c r="AX196" s="9">
        <v>0</v>
      </c>
      <c r="AY196" s="9">
        <v>0</v>
      </c>
      <c r="AZ196" s="10">
        <v>0.1461085792247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0.08499428773920001</v>
      </c>
      <c r="BG196" s="9">
        <v>0.008064516128999999</v>
      </c>
      <c r="BH196" s="9">
        <v>0</v>
      </c>
      <c r="BI196" s="9">
        <v>0</v>
      </c>
      <c r="BJ196" s="10">
        <v>0.005730976902699999</v>
      </c>
      <c r="BK196" s="16">
        <f t="shared" si="4"/>
        <v>0.700191769870968</v>
      </c>
      <c r="BL196" s="15"/>
      <c r="BM196" s="56"/>
    </row>
    <row r="197" spans="1:65" s="12" customFormat="1" ht="15">
      <c r="A197" s="5"/>
      <c r="B197" s="8" t="s">
        <v>324</v>
      </c>
      <c r="C197" s="11">
        <v>0</v>
      </c>
      <c r="D197" s="9">
        <v>0</v>
      </c>
      <c r="E197" s="9">
        <v>0</v>
      </c>
      <c r="F197" s="9">
        <v>0</v>
      </c>
      <c r="G197" s="10">
        <v>0</v>
      </c>
      <c r="H197" s="11">
        <v>0.020380028709599998</v>
      </c>
      <c r="I197" s="9">
        <v>37.348808451612804</v>
      </c>
      <c r="J197" s="9">
        <v>0</v>
      </c>
      <c r="K197" s="9">
        <v>0</v>
      </c>
      <c r="L197" s="10">
        <v>0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0.9708940838707999</v>
      </c>
      <c r="S197" s="9">
        <v>0.8746793548387001</v>
      </c>
      <c r="T197" s="9">
        <v>0</v>
      </c>
      <c r="U197" s="9">
        <v>0</v>
      </c>
      <c r="V197" s="10">
        <v>0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0.6778082499998999</v>
      </c>
      <c r="AW197" s="9">
        <v>12.244278064368393</v>
      </c>
      <c r="AX197" s="9">
        <v>0</v>
      </c>
      <c r="AY197" s="9">
        <v>0</v>
      </c>
      <c r="AZ197" s="10">
        <v>0.1005605067096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1.7491825806451</v>
      </c>
      <c r="BG197" s="9">
        <v>8.7459129032258</v>
      </c>
      <c r="BH197" s="9">
        <v>0</v>
      </c>
      <c r="BI197" s="9">
        <v>0</v>
      </c>
      <c r="BJ197" s="10">
        <v>0.017491825806399998</v>
      </c>
      <c r="BK197" s="16">
        <f t="shared" si="4"/>
        <v>62.7499960497871</v>
      </c>
      <c r="BL197" s="15"/>
      <c r="BM197" s="56"/>
    </row>
    <row r="198" spans="1:65" s="12" customFormat="1" ht="15">
      <c r="A198" s="5"/>
      <c r="B198" s="8" t="s">
        <v>325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3.8130854117411</v>
      </c>
      <c r="I198" s="9">
        <v>3.1918907406771</v>
      </c>
      <c r="J198" s="9">
        <v>0</v>
      </c>
      <c r="K198" s="9">
        <v>0</v>
      </c>
      <c r="L198" s="10">
        <v>1.3131981265155999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2.6977776531919</v>
      </c>
      <c r="S198" s="9">
        <v>5.6566123211609005</v>
      </c>
      <c r="T198" s="9">
        <v>0.5811025806451</v>
      </c>
      <c r="U198" s="9">
        <v>0</v>
      </c>
      <c r="V198" s="10">
        <v>1.0592315397732999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0.0004357974193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22.071302501329107</v>
      </c>
      <c r="AW198" s="9">
        <v>5.077998599970656</v>
      </c>
      <c r="AX198" s="9">
        <v>0</v>
      </c>
      <c r="AY198" s="9">
        <v>0</v>
      </c>
      <c r="AZ198" s="10">
        <v>7.7185877810591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9.420843176392601</v>
      </c>
      <c r="BG198" s="9">
        <v>1.0600322900963999</v>
      </c>
      <c r="BH198" s="9">
        <v>0.0072632903225</v>
      </c>
      <c r="BI198" s="9">
        <v>0</v>
      </c>
      <c r="BJ198" s="10">
        <v>3.4474891293511</v>
      </c>
      <c r="BK198" s="16">
        <f t="shared" si="4"/>
        <v>67.11685093964577</v>
      </c>
      <c r="BL198" s="15"/>
      <c r="BM198" s="56"/>
    </row>
    <row r="199" spans="1:65" s="12" customFormat="1" ht="15">
      <c r="A199" s="5"/>
      <c r="B199" s="8" t="s">
        <v>326</v>
      </c>
      <c r="C199" s="11">
        <v>0</v>
      </c>
      <c r="D199" s="9">
        <v>1.360344516129</v>
      </c>
      <c r="E199" s="9">
        <v>0</v>
      </c>
      <c r="F199" s="9">
        <v>0</v>
      </c>
      <c r="G199" s="10">
        <v>0</v>
      </c>
      <c r="H199" s="11">
        <v>0.1415438469031</v>
      </c>
      <c r="I199" s="9">
        <v>35.367273548387</v>
      </c>
      <c r="J199" s="9">
        <v>0</v>
      </c>
      <c r="K199" s="9">
        <v>0</v>
      </c>
      <c r="L199" s="10">
        <v>0.1880676293547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0.2720689032258</v>
      </c>
      <c r="S199" s="9">
        <v>12.2431006451612</v>
      </c>
      <c r="T199" s="9">
        <v>0</v>
      </c>
      <c r="U199" s="9">
        <v>0</v>
      </c>
      <c r="V199" s="10">
        <v>0.0027200154837999997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0.3111570324191001</v>
      </c>
      <c r="AW199" s="9">
        <v>2.1763994839206666</v>
      </c>
      <c r="AX199" s="9">
        <v>0</v>
      </c>
      <c r="AY199" s="9">
        <v>0</v>
      </c>
      <c r="AZ199" s="10">
        <v>0.7311342016126999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1.7159208073223</v>
      </c>
      <c r="BG199" s="9">
        <v>0</v>
      </c>
      <c r="BH199" s="9">
        <v>0</v>
      </c>
      <c r="BI199" s="9">
        <v>0</v>
      </c>
      <c r="BJ199" s="10">
        <v>0.0006801248387</v>
      </c>
      <c r="BK199" s="16">
        <f t="shared" si="4"/>
        <v>54.51041075475807</v>
      </c>
      <c r="BL199" s="15"/>
      <c r="BM199" s="56"/>
    </row>
    <row r="200" spans="1:65" s="12" customFormat="1" ht="15">
      <c r="A200" s="5"/>
      <c r="B200" s="8" t="s">
        <v>327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30.618820144354498</v>
      </c>
      <c r="I200" s="9">
        <v>44.629346246419104</v>
      </c>
      <c r="J200" s="9">
        <v>0</v>
      </c>
      <c r="K200" s="9">
        <v>0</v>
      </c>
      <c r="L200" s="10">
        <v>0.1900794427416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0.0015530903225</v>
      </c>
      <c r="S200" s="9">
        <v>19.4018709677419</v>
      </c>
      <c r="T200" s="9">
        <v>0</v>
      </c>
      <c r="U200" s="9">
        <v>0</v>
      </c>
      <c r="V200" s="10">
        <v>0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0.6915598289028</v>
      </c>
      <c r="AW200" s="9">
        <v>11.12152180794895</v>
      </c>
      <c r="AX200" s="9">
        <v>0</v>
      </c>
      <c r="AY200" s="9">
        <v>0</v>
      </c>
      <c r="AZ200" s="10">
        <v>0.184303432258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0.0004607585483</v>
      </c>
      <c r="BG200" s="9">
        <v>0</v>
      </c>
      <c r="BH200" s="9">
        <v>0</v>
      </c>
      <c r="BI200" s="9">
        <v>0</v>
      </c>
      <c r="BJ200" s="10">
        <v>0</v>
      </c>
      <c r="BK200" s="16">
        <f t="shared" si="4"/>
        <v>106.83951571923767</v>
      </c>
      <c r="BL200" s="15"/>
      <c r="BM200" s="56"/>
    </row>
    <row r="201" spans="1:65" s="12" customFormat="1" ht="15">
      <c r="A201" s="5"/>
      <c r="B201" s="8" t="s">
        <v>328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0.04856878603180001</v>
      </c>
      <c r="I201" s="9">
        <v>0.4193548387096</v>
      </c>
      <c r="J201" s="9">
        <v>0</v>
      </c>
      <c r="K201" s="9">
        <v>0</v>
      </c>
      <c r="L201" s="10">
        <v>0.0885820663545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0.15079032258000002</v>
      </c>
      <c r="S201" s="9">
        <v>0</v>
      </c>
      <c r="T201" s="9">
        <v>0.0081476694838</v>
      </c>
      <c r="U201" s="9">
        <v>0</v>
      </c>
      <c r="V201" s="10">
        <v>0.06678976309639997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0.6049178292209999</v>
      </c>
      <c r="AW201" s="9">
        <v>0.3056451613033803</v>
      </c>
      <c r="AX201" s="9">
        <v>0</v>
      </c>
      <c r="AY201" s="9">
        <v>0</v>
      </c>
      <c r="AZ201" s="10">
        <v>0.1719829032246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0.19795623925359998</v>
      </c>
      <c r="BG201" s="9">
        <v>0</v>
      </c>
      <c r="BH201" s="9">
        <v>0</v>
      </c>
      <c r="BI201" s="9">
        <v>0</v>
      </c>
      <c r="BJ201" s="10">
        <v>0.029402258063900004</v>
      </c>
      <c r="BK201" s="16">
        <f t="shared" si="4"/>
        <v>2.0921378373225807</v>
      </c>
      <c r="BL201" s="15"/>
      <c r="BM201" s="56"/>
    </row>
    <row r="202" spans="1:65" s="12" customFormat="1" ht="15">
      <c r="A202" s="5"/>
      <c r="B202" s="8" t="s">
        <v>329</v>
      </c>
      <c r="C202" s="11">
        <v>0</v>
      </c>
      <c r="D202" s="9">
        <v>6.6451612903225</v>
      </c>
      <c r="E202" s="9">
        <v>0</v>
      </c>
      <c r="F202" s="9">
        <v>0</v>
      </c>
      <c r="G202" s="10">
        <v>0</v>
      </c>
      <c r="H202" s="11">
        <v>0.36478709677390003</v>
      </c>
      <c r="I202" s="9">
        <v>11.6561290322576</v>
      </c>
      <c r="J202" s="9">
        <v>0</v>
      </c>
      <c r="K202" s="9">
        <v>0</v>
      </c>
      <c r="L202" s="10">
        <v>0.5337935483869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0.4783225806449001</v>
      </c>
      <c r="S202" s="9">
        <v>0.3870967741934</v>
      </c>
      <c r="T202" s="9">
        <v>0</v>
      </c>
      <c r="U202" s="9">
        <v>0</v>
      </c>
      <c r="V202" s="10">
        <v>2.2606451612901997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0.5197866451600001</v>
      </c>
      <c r="AW202" s="9">
        <v>0.4033870967786375</v>
      </c>
      <c r="AX202" s="9">
        <v>0</v>
      </c>
      <c r="AY202" s="9">
        <v>0</v>
      </c>
      <c r="AZ202" s="10">
        <v>0.122983729806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0.09672096774109999</v>
      </c>
      <c r="BG202" s="9">
        <v>0</v>
      </c>
      <c r="BH202" s="9">
        <v>0</v>
      </c>
      <c r="BI202" s="9">
        <v>0</v>
      </c>
      <c r="BJ202" s="10">
        <v>0.0031935483868</v>
      </c>
      <c r="BK202" s="16">
        <f t="shared" si="4"/>
        <v>23.472007471741932</v>
      </c>
      <c r="BL202" s="15"/>
      <c r="BM202" s="56"/>
    </row>
    <row r="203" spans="1:65" s="20" customFormat="1" ht="15">
      <c r="A203" s="5"/>
      <c r="B203" s="14" t="s">
        <v>17</v>
      </c>
      <c r="C203" s="19">
        <f aca="true" t="shared" si="5" ref="C203:AH203">SUM(C20:C202)</f>
        <v>0</v>
      </c>
      <c r="D203" s="17">
        <f t="shared" si="5"/>
        <v>1089.4411814110633</v>
      </c>
      <c r="E203" s="17">
        <f t="shared" si="5"/>
        <v>0</v>
      </c>
      <c r="F203" s="17">
        <f t="shared" si="5"/>
        <v>0</v>
      </c>
      <c r="G203" s="18">
        <f t="shared" si="5"/>
        <v>124.20629099499989</v>
      </c>
      <c r="H203" s="19">
        <f t="shared" si="5"/>
        <v>432.6632170475079</v>
      </c>
      <c r="I203" s="17">
        <f t="shared" si="5"/>
        <v>8319.83941083466</v>
      </c>
      <c r="J203" s="17">
        <f t="shared" si="5"/>
        <v>14.0747841206127</v>
      </c>
      <c r="K203" s="17">
        <f t="shared" si="5"/>
        <v>0</v>
      </c>
      <c r="L203" s="18">
        <f t="shared" si="5"/>
        <v>337.9189464636044</v>
      </c>
      <c r="M203" s="19">
        <f t="shared" si="5"/>
        <v>0</v>
      </c>
      <c r="N203" s="17">
        <f t="shared" si="5"/>
        <v>0</v>
      </c>
      <c r="O203" s="17">
        <f t="shared" si="5"/>
        <v>0</v>
      </c>
      <c r="P203" s="17">
        <f t="shared" si="5"/>
        <v>0</v>
      </c>
      <c r="Q203" s="18">
        <f t="shared" si="5"/>
        <v>0</v>
      </c>
      <c r="R203" s="19">
        <f t="shared" si="5"/>
        <v>97.39999156331783</v>
      </c>
      <c r="S203" s="17">
        <f t="shared" si="5"/>
        <v>2701.5947157062815</v>
      </c>
      <c r="T203" s="17">
        <f t="shared" si="5"/>
        <v>53.1997328141595</v>
      </c>
      <c r="U203" s="17">
        <f t="shared" si="5"/>
        <v>0</v>
      </c>
      <c r="V203" s="18">
        <f t="shared" si="5"/>
        <v>132.2829959766473</v>
      </c>
      <c r="W203" s="19">
        <f t="shared" si="5"/>
        <v>0</v>
      </c>
      <c r="X203" s="17">
        <f t="shared" si="5"/>
        <v>0</v>
      </c>
      <c r="Y203" s="17">
        <f t="shared" si="5"/>
        <v>0</v>
      </c>
      <c r="Z203" s="17">
        <f t="shared" si="5"/>
        <v>0</v>
      </c>
      <c r="AA203" s="18">
        <f t="shared" si="5"/>
        <v>0</v>
      </c>
      <c r="AB203" s="19">
        <f t="shared" si="5"/>
        <v>2.6060434147710003</v>
      </c>
      <c r="AC203" s="17">
        <f t="shared" si="5"/>
        <v>0.0547759319677</v>
      </c>
      <c r="AD203" s="17">
        <f t="shared" si="5"/>
        <v>0</v>
      </c>
      <c r="AE203" s="17">
        <f t="shared" si="5"/>
        <v>0</v>
      </c>
      <c r="AF203" s="18">
        <f t="shared" si="5"/>
        <v>2.590632688257</v>
      </c>
      <c r="AG203" s="19">
        <f t="shared" si="5"/>
        <v>0</v>
      </c>
      <c r="AH203" s="17">
        <f t="shared" si="5"/>
        <v>0</v>
      </c>
      <c r="AI203" s="17">
        <f aca="true" t="shared" si="6" ref="AI203:BK203">SUM(AI20:AI202)</f>
        <v>0</v>
      </c>
      <c r="AJ203" s="17">
        <f t="shared" si="6"/>
        <v>0</v>
      </c>
      <c r="AK203" s="18">
        <f t="shared" si="6"/>
        <v>0</v>
      </c>
      <c r="AL203" s="19">
        <f t="shared" si="6"/>
        <v>0.077748879612</v>
      </c>
      <c r="AM203" s="17">
        <f t="shared" si="6"/>
        <v>0</v>
      </c>
      <c r="AN203" s="17">
        <f t="shared" si="6"/>
        <v>0</v>
      </c>
      <c r="AO203" s="17">
        <f t="shared" si="6"/>
        <v>0</v>
      </c>
      <c r="AP203" s="18">
        <f t="shared" si="6"/>
        <v>0.19732972538680002</v>
      </c>
      <c r="AQ203" s="19">
        <f t="shared" si="6"/>
        <v>0</v>
      </c>
      <c r="AR203" s="17">
        <f t="shared" si="6"/>
        <v>547.851704748387</v>
      </c>
      <c r="AS203" s="17">
        <f t="shared" si="6"/>
        <v>0</v>
      </c>
      <c r="AT203" s="17">
        <f t="shared" si="6"/>
        <v>0</v>
      </c>
      <c r="AU203" s="18">
        <f t="shared" si="6"/>
        <v>0</v>
      </c>
      <c r="AV203" s="19">
        <f t="shared" si="6"/>
        <v>3209.2656801916596</v>
      </c>
      <c r="AW203" s="17">
        <f t="shared" si="6"/>
        <v>2425.2239651033924</v>
      </c>
      <c r="AX203" s="17">
        <f t="shared" si="6"/>
        <v>3.5839417584189004</v>
      </c>
      <c r="AY203" s="17">
        <f t="shared" si="6"/>
        <v>0</v>
      </c>
      <c r="AZ203" s="18">
        <f t="shared" si="6"/>
        <v>2560.629396340443</v>
      </c>
      <c r="BA203" s="19">
        <f t="shared" si="6"/>
        <v>0</v>
      </c>
      <c r="BB203" s="17">
        <f t="shared" si="6"/>
        <v>0</v>
      </c>
      <c r="BC203" s="17">
        <f t="shared" si="6"/>
        <v>0</v>
      </c>
      <c r="BD203" s="17">
        <f t="shared" si="6"/>
        <v>0</v>
      </c>
      <c r="BE203" s="18">
        <f t="shared" si="6"/>
        <v>0</v>
      </c>
      <c r="BF203" s="19">
        <f t="shared" si="6"/>
        <v>621.7746960768367</v>
      </c>
      <c r="BG203" s="17">
        <f t="shared" si="6"/>
        <v>1750.4635376737197</v>
      </c>
      <c r="BH203" s="17">
        <f t="shared" si="6"/>
        <v>31.133532549675802</v>
      </c>
      <c r="BI203" s="17">
        <f t="shared" si="6"/>
        <v>0</v>
      </c>
      <c r="BJ203" s="18">
        <f t="shared" si="6"/>
        <v>581.5747120948147</v>
      </c>
      <c r="BK203" s="31">
        <f t="shared" si="6"/>
        <v>25039.648964110198</v>
      </c>
      <c r="BL203" s="15"/>
      <c r="BM203" s="55"/>
    </row>
    <row r="204" spans="3:64" ht="15" customHeight="1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5"/>
    </row>
    <row r="205" spans="1:65" s="12" customFormat="1" ht="15">
      <c r="A205" s="5" t="s">
        <v>36</v>
      </c>
      <c r="B205" s="6" t="s">
        <v>37</v>
      </c>
      <c r="C205" s="51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3"/>
      <c r="BL205" s="15"/>
      <c r="BM205" s="56"/>
    </row>
    <row r="206" spans="1:65" s="12" customFormat="1" ht="15">
      <c r="A206" s="5"/>
      <c r="B206" s="8" t="s">
        <v>38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0</v>
      </c>
      <c r="I206" s="9">
        <v>0</v>
      </c>
      <c r="J206" s="9">
        <v>0</v>
      </c>
      <c r="K206" s="9">
        <v>0</v>
      </c>
      <c r="L206" s="10">
        <v>0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</v>
      </c>
      <c r="S206" s="9">
        <v>0</v>
      </c>
      <c r="T206" s="9">
        <v>0</v>
      </c>
      <c r="U206" s="9">
        <v>0</v>
      </c>
      <c r="V206" s="10">
        <v>0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</v>
      </c>
      <c r="AC206" s="9">
        <v>0</v>
      </c>
      <c r="AD206" s="9">
        <v>0</v>
      </c>
      <c r="AE206" s="9">
        <v>0</v>
      </c>
      <c r="AF206" s="10">
        <v>0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0</v>
      </c>
      <c r="AW206" s="9">
        <v>0</v>
      </c>
      <c r="AX206" s="9">
        <v>0</v>
      </c>
      <c r="AY206" s="9">
        <v>0</v>
      </c>
      <c r="AZ206" s="10">
        <v>0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0</v>
      </c>
      <c r="BG206" s="9">
        <v>0</v>
      </c>
      <c r="BH206" s="9">
        <v>0</v>
      </c>
      <c r="BI206" s="9">
        <v>0</v>
      </c>
      <c r="BJ206" s="10">
        <v>0</v>
      </c>
      <c r="BK206" s="16">
        <v>0</v>
      </c>
      <c r="BL206" s="15"/>
      <c r="BM206" s="49"/>
    </row>
    <row r="207" spans="1:65" s="20" customFormat="1" ht="15">
      <c r="A207" s="5"/>
      <c r="B207" s="14" t="s">
        <v>39</v>
      </c>
      <c r="C207" s="19">
        <v>0</v>
      </c>
      <c r="D207" s="17">
        <v>0</v>
      </c>
      <c r="E207" s="17">
        <v>0</v>
      </c>
      <c r="F207" s="17">
        <v>0</v>
      </c>
      <c r="G207" s="18">
        <v>0</v>
      </c>
      <c r="H207" s="19">
        <v>0</v>
      </c>
      <c r="I207" s="17">
        <v>0</v>
      </c>
      <c r="J207" s="17">
        <v>0</v>
      </c>
      <c r="K207" s="17">
        <v>0</v>
      </c>
      <c r="L207" s="18">
        <v>0</v>
      </c>
      <c r="M207" s="19">
        <v>0</v>
      </c>
      <c r="N207" s="17">
        <v>0</v>
      </c>
      <c r="O207" s="17">
        <v>0</v>
      </c>
      <c r="P207" s="17">
        <v>0</v>
      </c>
      <c r="Q207" s="18">
        <v>0</v>
      </c>
      <c r="R207" s="19">
        <v>0</v>
      </c>
      <c r="S207" s="17">
        <v>0</v>
      </c>
      <c r="T207" s="17">
        <v>0</v>
      </c>
      <c r="U207" s="17">
        <v>0</v>
      </c>
      <c r="V207" s="18">
        <v>0</v>
      </c>
      <c r="W207" s="19">
        <v>0</v>
      </c>
      <c r="X207" s="17">
        <v>0</v>
      </c>
      <c r="Y207" s="17">
        <v>0</v>
      </c>
      <c r="Z207" s="17">
        <v>0</v>
      </c>
      <c r="AA207" s="18">
        <v>0</v>
      </c>
      <c r="AB207" s="19">
        <v>0</v>
      </c>
      <c r="AC207" s="17">
        <v>0</v>
      </c>
      <c r="AD207" s="17">
        <v>0</v>
      </c>
      <c r="AE207" s="17">
        <v>0</v>
      </c>
      <c r="AF207" s="18">
        <v>0</v>
      </c>
      <c r="AG207" s="19">
        <v>0</v>
      </c>
      <c r="AH207" s="17">
        <v>0</v>
      </c>
      <c r="AI207" s="17">
        <v>0</v>
      </c>
      <c r="AJ207" s="17">
        <v>0</v>
      </c>
      <c r="AK207" s="18">
        <v>0</v>
      </c>
      <c r="AL207" s="19">
        <v>0</v>
      </c>
      <c r="AM207" s="17">
        <v>0</v>
      </c>
      <c r="AN207" s="17">
        <v>0</v>
      </c>
      <c r="AO207" s="17">
        <v>0</v>
      </c>
      <c r="AP207" s="18">
        <v>0</v>
      </c>
      <c r="AQ207" s="19">
        <v>0</v>
      </c>
      <c r="AR207" s="17">
        <v>0</v>
      </c>
      <c r="AS207" s="17">
        <v>0</v>
      </c>
      <c r="AT207" s="17">
        <v>0</v>
      </c>
      <c r="AU207" s="18">
        <v>0</v>
      </c>
      <c r="AV207" s="19">
        <v>0</v>
      </c>
      <c r="AW207" s="17">
        <v>0</v>
      </c>
      <c r="AX207" s="17">
        <v>0</v>
      </c>
      <c r="AY207" s="17">
        <v>0</v>
      </c>
      <c r="AZ207" s="18">
        <v>0</v>
      </c>
      <c r="BA207" s="19">
        <v>0</v>
      </c>
      <c r="BB207" s="17">
        <v>0</v>
      </c>
      <c r="BC207" s="17">
        <v>0</v>
      </c>
      <c r="BD207" s="17">
        <v>0</v>
      </c>
      <c r="BE207" s="18">
        <v>0</v>
      </c>
      <c r="BF207" s="19">
        <v>0</v>
      </c>
      <c r="BG207" s="17">
        <v>0</v>
      </c>
      <c r="BH207" s="17">
        <v>0</v>
      </c>
      <c r="BI207" s="17">
        <v>0</v>
      </c>
      <c r="BJ207" s="18">
        <v>0</v>
      </c>
      <c r="BK207" s="31">
        <v>0</v>
      </c>
      <c r="BL207" s="15"/>
      <c r="BM207" s="55"/>
    </row>
    <row r="208" spans="1:65" s="12" customFormat="1" ht="15">
      <c r="A208" s="5" t="s">
        <v>40</v>
      </c>
      <c r="B208" s="6" t="s">
        <v>41</v>
      </c>
      <c r="C208" s="51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3"/>
      <c r="BL208" s="15"/>
      <c r="BM208" s="56"/>
    </row>
    <row r="209" spans="1:65" s="12" customFormat="1" ht="15">
      <c r="A209" s="5"/>
      <c r="B209" s="8" t="s">
        <v>38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0</v>
      </c>
      <c r="I209" s="9">
        <v>0</v>
      </c>
      <c r="J209" s="9">
        <v>0</v>
      </c>
      <c r="K209" s="9">
        <v>0</v>
      </c>
      <c r="L209" s="10">
        <v>0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</v>
      </c>
      <c r="S209" s="9">
        <v>0</v>
      </c>
      <c r="T209" s="9">
        <v>0</v>
      </c>
      <c r="U209" s="9">
        <v>0</v>
      </c>
      <c r="V209" s="10">
        <v>0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</v>
      </c>
      <c r="AC209" s="9">
        <v>0</v>
      </c>
      <c r="AD209" s="9">
        <v>0</v>
      </c>
      <c r="AE209" s="9">
        <v>0</v>
      </c>
      <c r="AF209" s="10">
        <v>0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</v>
      </c>
      <c r="AM209" s="9">
        <v>0</v>
      </c>
      <c r="AN209" s="9">
        <v>0</v>
      </c>
      <c r="AO209" s="9">
        <v>0</v>
      </c>
      <c r="AP209" s="10">
        <v>0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0</v>
      </c>
      <c r="AW209" s="9">
        <v>0</v>
      </c>
      <c r="AX209" s="9">
        <v>0</v>
      </c>
      <c r="AY209" s="9">
        <v>0</v>
      </c>
      <c r="AZ209" s="10">
        <v>0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0</v>
      </c>
      <c r="BG209" s="9">
        <v>0</v>
      </c>
      <c r="BH209" s="9">
        <v>0</v>
      </c>
      <c r="BI209" s="9">
        <v>0</v>
      </c>
      <c r="BJ209" s="10">
        <v>0</v>
      </c>
      <c r="BK209" s="16">
        <v>0</v>
      </c>
      <c r="BL209" s="15"/>
      <c r="BM209" s="49"/>
    </row>
    <row r="210" spans="1:65" s="20" customFormat="1" ht="15">
      <c r="A210" s="5"/>
      <c r="B210" s="14" t="s">
        <v>42</v>
      </c>
      <c r="C210" s="19">
        <v>0</v>
      </c>
      <c r="D210" s="17">
        <v>0</v>
      </c>
      <c r="E210" s="17">
        <v>0</v>
      </c>
      <c r="F210" s="17">
        <v>0</v>
      </c>
      <c r="G210" s="18">
        <v>0</v>
      </c>
      <c r="H210" s="19">
        <v>0</v>
      </c>
      <c r="I210" s="17">
        <v>0</v>
      </c>
      <c r="J210" s="17">
        <v>0</v>
      </c>
      <c r="K210" s="17">
        <v>0</v>
      </c>
      <c r="L210" s="18">
        <v>0</v>
      </c>
      <c r="M210" s="19">
        <v>0</v>
      </c>
      <c r="N210" s="17">
        <v>0</v>
      </c>
      <c r="O210" s="17">
        <v>0</v>
      </c>
      <c r="P210" s="17">
        <v>0</v>
      </c>
      <c r="Q210" s="18">
        <v>0</v>
      </c>
      <c r="R210" s="19">
        <v>0</v>
      </c>
      <c r="S210" s="17">
        <v>0</v>
      </c>
      <c r="T210" s="17">
        <v>0</v>
      </c>
      <c r="U210" s="17">
        <v>0</v>
      </c>
      <c r="V210" s="18">
        <v>0</v>
      </c>
      <c r="W210" s="19">
        <v>0</v>
      </c>
      <c r="X210" s="17">
        <v>0</v>
      </c>
      <c r="Y210" s="17">
        <v>0</v>
      </c>
      <c r="Z210" s="17">
        <v>0</v>
      </c>
      <c r="AA210" s="18">
        <v>0</v>
      </c>
      <c r="AB210" s="19">
        <v>0</v>
      </c>
      <c r="AC210" s="17">
        <v>0</v>
      </c>
      <c r="AD210" s="17">
        <v>0</v>
      </c>
      <c r="AE210" s="17">
        <v>0</v>
      </c>
      <c r="AF210" s="18">
        <v>0</v>
      </c>
      <c r="AG210" s="19">
        <v>0</v>
      </c>
      <c r="AH210" s="17">
        <v>0</v>
      </c>
      <c r="AI210" s="17">
        <v>0</v>
      </c>
      <c r="AJ210" s="17">
        <v>0</v>
      </c>
      <c r="AK210" s="18">
        <v>0</v>
      </c>
      <c r="AL210" s="19">
        <v>0</v>
      </c>
      <c r="AM210" s="17">
        <v>0</v>
      </c>
      <c r="AN210" s="17">
        <v>0</v>
      </c>
      <c r="AO210" s="17">
        <v>0</v>
      </c>
      <c r="AP210" s="18">
        <v>0</v>
      </c>
      <c r="AQ210" s="19">
        <v>0</v>
      </c>
      <c r="AR210" s="17">
        <v>0</v>
      </c>
      <c r="AS210" s="17">
        <v>0</v>
      </c>
      <c r="AT210" s="17">
        <v>0</v>
      </c>
      <c r="AU210" s="18">
        <v>0</v>
      </c>
      <c r="AV210" s="19">
        <v>0</v>
      </c>
      <c r="AW210" s="17">
        <v>0</v>
      </c>
      <c r="AX210" s="17">
        <v>0</v>
      </c>
      <c r="AY210" s="17">
        <v>0</v>
      </c>
      <c r="AZ210" s="18">
        <v>0</v>
      </c>
      <c r="BA210" s="19">
        <v>0</v>
      </c>
      <c r="BB210" s="17">
        <v>0</v>
      </c>
      <c r="BC210" s="17">
        <v>0</v>
      </c>
      <c r="BD210" s="17">
        <v>0</v>
      </c>
      <c r="BE210" s="18">
        <v>0</v>
      </c>
      <c r="BF210" s="19">
        <v>0</v>
      </c>
      <c r="BG210" s="17">
        <v>0</v>
      </c>
      <c r="BH210" s="17">
        <v>0</v>
      </c>
      <c r="BI210" s="17">
        <v>0</v>
      </c>
      <c r="BJ210" s="18">
        <v>0</v>
      </c>
      <c r="BK210" s="31">
        <v>0</v>
      </c>
      <c r="BL210" s="15"/>
      <c r="BM210" s="55"/>
    </row>
    <row r="211" spans="1:65" s="20" customFormat="1" ht="15">
      <c r="A211" s="5" t="s">
        <v>18</v>
      </c>
      <c r="B211" s="26" t="s">
        <v>19</v>
      </c>
      <c r="C211" s="19"/>
      <c r="D211" s="17"/>
      <c r="E211" s="17"/>
      <c r="F211" s="17"/>
      <c r="G211" s="18"/>
      <c r="H211" s="19"/>
      <c r="I211" s="17"/>
      <c r="J211" s="17"/>
      <c r="K211" s="17"/>
      <c r="L211" s="18"/>
      <c r="M211" s="19"/>
      <c r="N211" s="17"/>
      <c r="O211" s="17"/>
      <c r="P211" s="17"/>
      <c r="Q211" s="18"/>
      <c r="R211" s="19"/>
      <c r="S211" s="17"/>
      <c r="T211" s="17"/>
      <c r="U211" s="17"/>
      <c r="V211" s="18"/>
      <c r="W211" s="19"/>
      <c r="X211" s="17"/>
      <c r="Y211" s="17"/>
      <c r="Z211" s="17"/>
      <c r="AA211" s="18"/>
      <c r="AB211" s="19"/>
      <c r="AC211" s="17"/>
      <c r="AD211" s="17"/>
      <c r="AE211" s="17"/>
      <c r="AF211" s="18"/>
      <c r="AG211" s="19"/>
      <c r="AH211" s="17"/>
      <c r="AI211" s="17"/>
      <c r="AJ211" s="17"/>
      <c r="AK211" s="18"/>
      <c r="AL211" s="19"/>
      <c r="AM211" s="17"/>
      <c r="AN211" s="17"/>
      <c r="AO211" s="17"/>
      <c r="AP211" s="18"/>
      <c r="AQ211" s="19"/>
      <c r="AR211" s="17"/>
      <c r="AS211" s="17"/>
      <c r="AT211" s="17"/>
      <c r="AU211" s="18"/>
      <c r="AV211" s="19"/>
      <c r="AW211" s="17"/>
      <c r="AX211" s="17"/>
      <c r="AY211" s="17"/>
      <c r="AZ211" s="18"/>
      <c r="BA211" s="19"/>
      <c r="BB211" s="17"/>
      <c r="BC211" s="17"/>
      <c r="BD211" s="17"/>
      <c r="BE211" s="18"/>
      <c r="BF211" s="19"/>
      <c r="BG211" s="17"/>
      <c r="BH211" s="17"/>
      <c r="BI211" s="17"/>
      <c r="BJ211" s="18"/>
      <c r="BK211" s="31"/>
      <c r="BL211" s="15"/>
      <c r="BM211" s="55"/>
    </row>
    <row r="212" spans="1:65" s="12" customFormat="1" ht="15">
      <c r="A212" s="5"/>
      <c r="B212" s="8" t="s">
        <v>204</v>
      </c>
      <c r="C212" s="11">
        <v>0</v>
      </c>
      <c r="D212" s="9">
        <v>318.4276597289676</v>
      </c>
      <c r="E212" s="9">
        <v>0</v>
      </c>
      <c r="F212" s="9">
        <v>0</v>
      </c>
      <c r="G212" s="10">
        <v>21.8527516238709</v>
      </c>
      <c r="H212" s="11">
        <v>4.858451588966701</v>
      </c>
      <c r="I212" s="9">
        <v>1344.5742073969993</v>
      </c>
      <c r="J212" s="9">
        <v>101.87472275503201</v>
      </c>
      <c r="K212" s="9">
        <v>0</v>
      </c>
      <c r="L212" s="10">
        <v>3.0061197062574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3.2776950927082997</v>
      </c>
      <c r="S212" s="9">
        <v>120.37942414309649</v>
      </c>
      <c r="T212" s="9">
        <v>1.3370789159353</v>
      </c>
      <c r="U212" s="9">
        <v>0</v>
      </c>
      <c r="V212" s="10">
        <v>1.4094211735153999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0.0313417675805</v>
      </c>
      <c r="AC212" s="9">
        <v>0</v>
      </c>
      <c r="AD212" s="9">
        <v>0</v>
      </c>
      <c r="AE212" s="9">
        <v>0</v>
      </c>
      <c r="AF212" s="10">
        <v>0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8.9783423810905</v>
      </c>
      <c r="AW212" s="9">
        <v>189.6917893343428</v>
      </c>
      <c r="AX212" s="9">
        <v>0.9248500987417999</v>
      </c>
      <c r="AY212" s="9">
        <v>0</v>
      </c>
      <c r="AZ212" s="10">
        <v>33.606723597030495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11.742841970602601</v>
      </c>
      <c r="BG212" s="9">
        <v>11.638957433289399</v>
      </c>
      <c r="BH212" s="9">
        <v>2.2371079693547</v>
      </c>
      <c r="BI212" s="9">
        <v>0</v>
      </c>
      <c r="BJ212" s="10">
        <v>6.8222561214496995</v>
      </c>
      <c r="BK212" s="16">
        <f aca="true" t="shared" si="7" ref="BK212:BK222">SUM(C212:BJ212)</f>
        <v>2186.671742798832</v>
      </c>
      <c r="BL212" s="15"/>
      <c r="BM212" s="49"/>
    </row>
    <row r="213" spans="1:65" s="12" customFormat="1" ht="15">
      <c r="A213" s="5"/>
      <c r="B213" s="8" t="s">
        <v>151</v>
      </c>
      <c r="C213" s="11">
        <v>0</v>
      </c>
      <c r="D213" s="9">
        <v>8.6951278260322</v>
      </c>
      <c r="E213" s="9">
        <v>0</v>
      </c>
      <c r="F213" s="9">
        <v>0</v>
      </c>
      <c r="G213" s="10">
        <v>0</v>
      </c>
      <c r="H213" s="11">
        <v>12.688159496579601</v>
      </c>
      <c r="I213" s="9">
        <v>124.97132121925779</v>
      </c>
      <c r="J213" s="9">
        <v>0</v>
      </c>
      <c r="K213" s="9">
        <v>0</v>
      </c>
      <c r="L213" s="10">
        <v>4.764631830902601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5.7532215493212</v>
      </c>
      <c r="S213" s="9">
        <v>12.2751738735481</v>
      </c>
      <c r="T213" s="9">
        <v>2.6824601622256</v>
      </c>
      <c r="U213" s="9">
        <v>0</v>
      </c>
      <c r="V213" s="10">
        <v>12.632049217740699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0.6543802328383999</v>
      </c>
      <c r="AC213" s="9">
        <v>0</v>
      </c>
      <c r="AD213" s="9">
        <v>1.5355815520322</v>
      </c>
      <c r="AE213" s="9">
        <v>0</v>
      </c>
      <c r="AF213" s="10">
        <v>0.0010098209032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288.238036907114</v>
      </c>
      <c r="AW213" s="9">
        <v>372.5661407038127</v>
      </c>
      <c r="AX213" s="9">
        <v>7.045566004386799</v>
      </c>
      <c r="AY213" s="9">
        <v>0</v>
      </c>
      <c r="AZ213" s="10">
        <v>233.18504193723754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87.47171612193289</v>
      </c>
      <c r="BG213" s="9">
        <v>47.576034799674794</v>
      </c>
      <c r="BH213" s="9">
        <v>11.222387818160698</v>
      </c>
      <c r="BI213" s="9">
        <v>0</v>
      </c>
      <c r="BJ213" s="10">
        <v>44.743564257633494</v>
      </c>
      <c r="BK213" s="16">
        <f t="shared" si="7"/>
        <v>1278.7016053313346</v>
      </c>
      <c r="BL213" s="15"/>
      <c r="BM213" s="49"/>
    </row>
    <row r="214" spans="1:65" s="12" customFormat="1" ht="15">
      <c r="A214" s="5"/>
      <c r="B214" s="8" t="s">
        <v>152</v>
      </c>
      <c r="C214" s="11">
        <v>0</v>
      </c>
      <c r="D214" s="9">
        <v>1.8250499420967001</v>
      </c>
      <c r="E214" s="9">
        <v>0</v>
      </c>
      <c r="F214" s="9">
        <v>0</v>
      </c>
      <c r="G214" s="10">
        <v>0</v>
      </c>
      <c r="H214" s="11">
        <v>30.275028648579095</v>
      </c>
      <c r="I214" s="9">
        <v>3081.4519606234185</v>
      </c>
      <c r="J214" s="9">
        <v>0</v>
      </c>
      <c r="K214" s="9">
        <v>0</v>
      </c>
      <c r="L214" s="10">
        <v>31.320058162643896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1.7960503441272002</v>
      </c>
      <c r="S214" s="9">
        <v>660.6198792745481</v>
      </c>
      <c r="T214" s="9">
        <v>13.461706634290199</v>
      </c>
      <c r="U214" s="9">
        <v>0</v>
      </c>
      <c r="V214" s="10">
        <v>1.2088706133533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0.0011969829352999999</v>
      </c>
      <c r="AC214" s="9">
        <v>0</v>
      </c>
      <c r="AD214" s="9">
        <v>0</v>
      </c>
      <c r="AE214" s="9">
        <v>0</v>
      </c>
      <c r="AF214" s="10">
        <v>2.3634449871611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1.69427096E-05</v>
      </c>
      <c r="AM214" s="9">
        <v>0</v>
      </c>
      <c r="AN214" s="9">
        <v>0</v>
      </c>
      <c r="AO214" s="9">
        <v>0</v>
      </c>
      <c r="AP214" s="10">
        <v>0.0170170430322</v>
      </c>
      <c r="AQ214" s="11">
        <v>0</v>
      </c>
      <c r="AR214" s="9">
        <v>3.2001885725483</v>
      </c>
      <c r="AS214" s="9">
        <v>0</v>
      </c>
      <c r="AT214" s="9">
        <v>0</v>
      </c>
      <c r="AU214" s="10">
        <v>0</v>
      </c>
      <c r="AV214" s="11">
        <v>65.80190728932199</v>
      </c>
      <c r="AW214" s="9">
        <v>152.24408629198348</v>
      </c>
      <c r="AX214" s="9">
        <v>0</v>
      </c>
      <c r="AY214" s="9">
        <v>0</v>
      </c>
      <c r="AZ214" s="10">
        <v>87.60865209257688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8.455888668327503</v>
      </c>
      <c r="BG214" s="9">
        <v>27.5446484156759</v>
      </c>
      <c r="BH214" s="9">
        <v>0</v>
      </c>
      <c r="BI214" s="9">
        <v>0</v>
      </c>
      <c r="BJ214" s="10">
        <v>9.220522759852196</v>
      </c>
      <c r="BK214" s="16">
        <f t="shared" si="7"/>
        <v>4178.41617428918</v>
      </c>
      <c r="BL214" s="15"/>
      <c r="BM214" s="49"/>
    </row>
    <row r="215" spans="1:65" s="12" customFormat="1" ht="15">
      <c r="A215" s="5"/>
      <c r="B215" s="8" t="s">
        <v>153</v>
      </c>
      <c r="C215" s="11">
        <v>0</v>
      </c>
      <c r="D215" s="9">
        <v>26.8474734599031</v>
      </c>
      <c r="E215" s="9">
        <v>0</v>
      </c>
      <c r="F215" s="9">
        <v>0</v>
      </c>
      <c r="G215" s="10">
        <v>0</v>
      </c>
      <c r="H215" s="11">
        <v>62.670860749675995</v>
      </c>
      <c r="I215" s="9">
        <v>608.1265511667091</v>
      </c>
      <c r="J215" s="9">
        <v>134.7723881617741</v>
      </c>
      <c r="K215" s="9">
        <v>0</v>
      </c>
      <c r="L215" s="10">
        <v>7.7632819264497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0.8345365817399002</v>
      </c>
      <c r="S215" s="9">
        <v>6.6416573913223</v>
      </c>
      <c r="T215" s="9">
        <v>0</v>
      </c>
      <c r="U215" s="9">
        <v>0</v>
      </c>
      <c r="V215" s="10">
        <v>3.1427253623534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0.029279738451400004</v>
      </c>
      <c r="AC215" s="9">
        <v>0</v>
      </c>
      <c r="AD215" s="9">
        <v>0</v>
      </c>
      <c r="AE215" s="9">
        <v>0</v>
      </c>
      <c r="AF215" s="10">
        <v>0.22920427861280002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0.0087584770966</v>
      </c>
      <c r="AM215" s="9">
        <v>0</v>
      </c>
      <c r="AN215" s="9">
        <v>0</v>
      </c>
      <c r="AO215" s="9">
        <v>0</v>
      </c>
      <c r="AP215" s="10">
        <v>0</v>
      </c>
      <c r="AQ215" s="11">
        <v>0</v>
      </c>
      <c r="AR215" s="9">
        <v>5E-09</v>
      </c>
      <c r="AS215" s="9">
        <v>0</v>
      </c>
      <c r="AT215" s="9">
        <v>0</v>
      </c>
      <c r="AU215" s="10">
        <v>0</v>
      </c>
      <c r="AV215" s="11">
        <v>35.74306280651571</v>
      </c>
      <c r="AW215" s="9">
        <v>904.9331007835251</v>
      </c>
      <c r="AX215" s="9">
        <v>0</v>
      </c>
      <c r="AY215" s="9">
        <v>0</v>
      </c>
      <c r="AZ215" s="10">
        <v>266.4700739123439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7.7440211756175</v>
      </c>
      <c r="BG215" s="9">
        <v>109.3191686003852</v>
      </c>
      <c r="BH215" s="9">
        <v>0.0645161290322</v>
      </c>
      <c r="BI215" s="9">
        <v>0</v>
      </c>
      <c r="BJ215" s="10">
        <v>54.780537274817604</v>
      </c>
      <c r="BK215" s="16">
        <f t="shared" si="7"/>
        <v>2230.121197981325</v>
      </c>
      <c r="BL215" s="15"/>
      <c r="BM215" s="56"/>
    </row>
    <row r="216" spans="1:65" s="12" customFormat="1" ht="15">
      <c r="A216" s="5"/>
      <c r="B216" s="8" t="s">
        <v>154</v>
      </c>
      <c r="C216" s="11">
        <v>0</v>
      </c>
      <c r="D216" s="9">
        <v>654.889796787129</v>
      </c>
      <c r="E216" s="9">
        <v>0</v>
      </c>
      <c r="F216" s="9">
        <v>0</v>
      </c>
      <c r="G216" s="10">
        <v>0</v>
      </c>
      <c r="H216" s="11">
        <v>412.09230269877196</v>
      </c>
      <c r="I216" s="9">
        <v>2556.2616461629345</v>
      </c>
      <c r="J216" s="9">
        <v>49.94591736193539</v>
      </c>
      <c r="K216" s="9">
        <v>0</v>
      </c>
      <c r="L216" s="10">
        <v>39.9893252340625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4.6974315025777</v>
      </c>
      <c r="S216" s="9">
        <v>457.0286031272249</v>
      </c>
      <c r="T216" s="9">
        <v>13.722393129677101</v>
      </c>
      <c r="U216" s="9">
        <v>0</v>
      </c>
      <c r="V216" s="10">
        <v>7.065973110255599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0.0231194374514</v>
      </c>
      <c r="AC216" s="9">
        <v>0</v>
      </c>
      <c r="AD216" s="9">
        <v>0</v>
      </c>
      <c r="AE216" s="9">
        <v>0</v>
      </c>
      <c r="AF216" s="10">
        <v>0.0051154074838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0.0125099904514</v>
      </c>
      <c r="AM216" s="9">
        <v>0</v>
      </c>
      <c r="AN216" s="9">
        <v>0</v>
      </c>
      <c r="AO216" s="9">
        <v>0</v>
      </c>
      <c r="AP216" s="10">
        <v>0.008583923096699999</v>
      </c>
      <c r="AQ216" s="11">
        <v>0</v>
      </c>
      <c r="AR216" s="9">
        <v>99.4473688868387</v>
      </c>
      <c r="AS216" s="9">
        <v>0</v>
      </c>
      <c r="AT216" s="9">
        <v>0</v>
      </c>
      <c r="AU216" s="10">
        <v>0</v>
      </c>
      <c r="AV216" s="11">
        <v>76.1314842493995</v>
      </c>
      <c r="AW216" s="9">
        <v>666.3931734631894</v>
      </c>
      <c r="AX216" s="9">
        <v>2.3064038441611</v>
      </c>
      <c r="AY216" s="9">
        <v>0</v>
      </c>
      <c r="AZ216" s="10">
        <v>163.72188498272885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17.058065137280803</v>
      </c>
      <c r="BG216" s="9">
        <v>58.44419156215811</v>
      </c>
      <c r="BH216" s="9">
        <v>6.412253049515801</v>
      </c>
      <c r="BI216" s="9">
        <v>0</v>
      </c>
      <c r="BJ216" s="10">
        <v>12.6249528681194</v>
      </c>
      <c r="BK216" s="16">
        <f t="shared" si="7"/>
        <v>5298.282495916444</v>
      </c>
      <c r="BL216" s="15"/>
      <c r="BM216" s="49"/>
    </row>
    <row r="217" spans="1:65" s="12" customFormat="1" ht="15">
      <c r="A217" s="5"/>
      <c r="B217" s="8" t="s">
        <v>155</v>
      </c>
      <c r="C217" s="11">
        <v>0</v>
      </c>
      <c r="D217" s="9">
        <v>0.6001569530645</v>
      </c>
      <c r="E217" s="9">
        <v>0</v>
      </c>
      <c r="F217" s="9">
        <v>0</v>
      </c>
      <c r="G217" s="10">
        <v>0</v>
      </c>
      <c r="H217" s="11">
        <v>141.9249601406095</v>
      </c>
      <c r="I217" s="9">
        <v>4845.4424081929</v>
      </c>
      <c r="J217" s="9">
        <v>17.1602761713547</v>
      </c>
      <c r="K217" s="9">
        <v>34.9006030584516</v>
      </c>
      <c r="L217" s="10">
        <v>241.8328895253837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76.68235428415528</v>
      </c>
      <c r="S217" s="9">
        <v>231.62212836209437</v>
      </c>
      <c r="T217" s="9">
        <v>29.4156570674188</v>
      </c>
      <c r="U217" s="9">
        <v>0</v>
      </c>
      <c r="V217" s="10">
        <v>93.4809480128349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0.9277330333221999</v>
      </c>
      <c r="AC217" s="9">
        <v>0.0045129556129</v>
      </c>
      <c r="AD217" s="9">
        <v>0</v>
      </c>
      <c r="AE217" s="9">
        <v>0</v>
      </c>
      <c r="AF217" s="10">
        <v>3.4416010901609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0.2574080113221</v>
      </c>
      <c r="AM217" s="9">
        <v>0.2440085961612</v>
      </c>
      <c r="AN217" s="9">
        <v>0</v>
      </c>
      <c r="AO217" s="9">
        <v>0</v>
      </c>
      <c r="AP217" s="10">
        <v>0.0356683439031</v>
      </c>
      <c r="AQ217" s="11">
        <v>0</v>
      </c>
      <c r="AR217" s="9">
        <v>0.0192186565483</v>
      </c>
      <c r="AS217" s="9">
        <v>0</v>
      </c>
      <c r="AT217" s="9">
        <v>0</v>
      </c>
      <c r="AU217" s="10">
        <v>0</v>
      </c>
      <c r="AV217" s="11">
        <v>1060.6779454428238</v>
      </c>
      <c r="AW217" s="9">
        <v>1976.901403022725</v>
      </c>
      <c r="AX217" s="9">
        <v>7.164466726774</v>
      </c>
      <c r="AY217" s="9">
        <v>814.5098499327096</v>
      </c>
      <c r="AZ217" s="10">
        <v>909.8807103031759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411.38664810745024</v>
      </c>
      <c r="BG217" s="9">
        <v>448.944069623143</v>
      </c>
      <c r="BH217" s="9">
        <v>21.6179249464509</v>
      </c>
      <c r="BI217" s="9">
        <v>0</v>
      </c>
      <c r="BJ217" s="10">
        <v>258.0843246442119</v>
      </c>
      <c r="BK217" s="16">
        <f t="shared" si="7"/>
        <v>11627.159875204765</v>
      </c>
      <c r="BL217" s="15"/>
      <c r="BM217" s="49"/>
    </row>
    <row r="218" spans="1:65" s="12" customFormat="1" ht="15">
      <c r="A218" s="5"/>
      <c r="B218" s="8" t="s">
        <v>156</v>
      </c>
      <c r="C218" s="11">
        <v>0</v>
      </c>
      <c r="D218" s="9">
        <v>1.6959514085483</v>
      </c>
      <c r="E218" s="9">
        <v>0</v>
      </c>
      <c r="F218" s="9">
        <v>0</v>
      </c>
      <c r="G218" s="10">
        <v>0</v>
      </c>
      <c r="H218" s="11">
        <v>9.9664314946425</v>
      </c>
      <c r="I218" s="9">
        <v>10.401012629709</v>
      </c>
      <c r="J218" s="9">
        <v>0</v>
      </c>
      <c r="K218" s="9">
        <v>0</v>
      </c>
      <c r="L218" s="10">
        <v>58.282138527351506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5.275898822737799</v>
      </c>
      <c r="S218" s="9">
        <v>0.10690173067719999</v>
      </c>
      <c r="T218" s="9">
        <v>0</v>
      </c>
      <c r="U218" s="9">
        <v>0</v>
      </c>
      <c r="V218" s="10">
        <v>12.296743021932498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0.2309765793221</v>
      </c>
      <c r="AC218" s="9">
        <v>0</v>
      </c>
      <c r="AD218" s="9">
        <v>0</v>
      </c>
      <c r="AE218" s="9">
        <v>0</v>
      </c>
      <c r="AF218" s="10">
        <v>0.9387999469349999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0.03971951403190001</v>
      </c>
      <c r="AM218" s="9">
        <v>0.022632805129</v>
      </c>
      <c r="AN218" s="9">
        <v>0</v>
      </c>
      <c r="AO218" s="9">
        <v>0</v>
      </c>
      <c r="AP218" s="10">
        <v>0.07481507006430001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405.7240102365196</v>
      </c>
      <c r="AW218" s="9">
        <v>320.2782511163232</v>
      </c>
      <c r="AX218" s="9">
        <v>0.0095969130322</v>
      </c>
      <c r="AY218" s="9">
        <v>0</v>
      </c>
      <c r="AZ218" s="10">
        <v>1116.0299638032704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231.69186923720594</v>
      </c>
      <c r="BG218" s="9">
        <v>41.7916436609599</v>
      </c>
      <c r="BH218" s="9">
        <v>3.3199642248064</v>
      </c>
      <c r="BI218" s="9">
        <v>0</v>
      </c>
      <c r="BJ218" s="10">
        <v>286.6457148738289</v>
      </c>
      <c r="BK218" s="16">
        <f t="shared" si="7"/>
        <v>2504.823035617028</v>
      </c>
      <c r="BL218" s="15"/>
      <c r="BM218" s="49"/>
    </row>
    <row r="219" spans="1:65" s="12" customFormat="1" ht="15">
      <c r="A219" s="5"/>
      <c r="B219" s="8" t="s">
        <v>157</v>
      </c>
      <c r="C219" s="11">
        <v>0</v>
      </c>
      <c r="D219" s="9">
        <v>150.77246633074188</v>
      </c>
      <c r="E219" s="9">
        <v>0</v>
      </c>
      <c r="F219" s="9">
        <v>0</v>
      </c>
      <c r="G219" s="10">
        <v>0</v>
      </c>
      <c r="H219" s="11">
        <v>66.66621287786921</v>
      </c>
      <c r="I219" s="9">
        <v>1662.4993842201602</v>
      </c>
      <c r="J219" s="9">
        <v>0</v>
      </c>
      <c r="K219" s="9">
        <v>0</v>
      </c>
      <c r="L219" s="10">
        <v>43.8128884411594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3.8208443811598007</v>
      </c>
      <c r="S219" s="9">
        <v>3.1617559361287997</v>
      </c>
      <c r="T219" s="9">
        <v>1.0237687530644</v>
      </c>
      <c r="U219" s="9">
        <v>0</v>
      </c>
      <c r="V219" s="10">
        <v>31.6872306913208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0.3015375886771</v>
      </c>
      <c r="AC219" s="9">
        <v>0</v>
      </c>
      <c r="AD219" s="9">
        <v>0</v>
      </c>
      <c r="AE219" s="9">
        <v>0</v>
      </c>
      <c r="AF219" s="10">
        <v>0.28883774425790004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0.0996026411608</v>
      </c>
      <c r="AM219" s="9">
        <v>0</v>
      </c>
      <c r="AN219" s="9">
        <v>0</v>
      </c>
      <c r="AO219" s="9">
        <v>0</v>
      </c>
      <c r="AP219" s="10">
        <v>0</v>
      </c>
      <c r="AQ219" s="11">
        <v>0</v>
      </c>
      <c r="AR219" s="9">
        <v>1.2976550626451</v>
      </c>
      <c r="AS219" s="9">
        <v>0</v>
      </c>
      <c r="AT219" s="9">
        <v>0</v>
      </c>
      <c r="AU219" s="10">
        <v>0</v>
      </c>
      <c r="AV219" s="11">
        <v>466.3699135470176</v>
      </c>
      <c r="AW219" s="9">
        <v>1068.2551313678186</v>
      </c>
      <c r="AX219" s="9">
        <v>1.8813907557418998</v>
      </c>
      <c r="AY219" s="9">
        <v>0</v>
      </c>
      <c r="AZ219" s="10">
        <v>786.3181185826553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46.303801043354284</v>
      </c>
      <c r="BG219" s="9">
        <v>1018.1416616059297</v>
      </c>
      <c r="BH219" s="9">
        <v>9.512356510451301</v>
      </c>
      <c r="BI219" s="9">
        <v>0</v>
      </c>
      <c r="BJ219" s="10">
        <v>90.3901316556912</v>
      </c>
      <c r="BK219" s="16">
        <f t="shared" si="7"/>
        <v>5452.604689737006</v>
      </c>
      <c r="BL219" s="15"/>
      <c r="BM219" s="56"/>
    </row>
    <row r="220" spans="1:65" s="12" customFormat="1" ht="15">
      <c r="A220" s="5"/>
      <c r="B220" s="8" t="s">
        <v>183</v>
      </c>
      <c r="C220" s="11">
        <v>0</v>
      </c>
      <c r="D220" s="9">
        <v>4.6428053225806</v>
      </c>
      <c r="E220" s="9">
        <v>0</v>
      </c>
      <c r="F220" s="9">
        <v>0</v>
      </c>
      <c r="G220" s="10">
        <v>0</v>
      </c>
      <c r="H220" s="11">
        <v>0.8368824455798001</v>
      </c>
      <c r="I220" s="9">
        <v>0</v>
      </c>
      <c r="J220" s="9">
        <v>0</v>
      </c>
      <c r="K220" s="9">
        <v>0</v>
      </c>
      <c r="L220" s="10">
        <v>0.13613709799950002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2.443315480128</v>
      </c>
      <c r="S220" s="9">
        <v>0</v>
      </c>
      <c r="T220" s="9">
        <v>0</v>
      </c>
      <c r="U220" s="9">
        <v>0</v>
      </c>
      <c r="V220" s="10">
        <v>0.048687739257699994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0.03305783929</v>
      </c>
      <c r="AC220" s="9">
        <v>0</v>
      </c>
      <c r="AD220" s="9">
        <v>0</v>
      </c>
      <c r="AE220" s="9">
        <v>0</v>
      </c>
      <c r="AF220" s="10">
        <v>0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0.0096045778384</v>
      </c>
      <c r="AM220" s="9">
        <v>0</v>
      </c>
      <c r="AN220" s="9">
        <v>0</v>
      </c>
      <c r="AO220" s="9">
        <v>0</v>
      </c>
      <c r="AP220" s="10">
        <v>0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37.53087389865929</v>
      </c>
      <c r="AW220" s="9">
        <v>4.36204838E-05</v>
      </c>
      <c r="AX220" s="9">
        <v>0</v>
      </c>
      <c r="AY220" s="9">
        <v>0</v>
      </c>
      <c r="AZ220" s="10">
        <v>9.164475630801899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26.493587569937496</v>
      </c>
      <c r="BG220" s="9">
        <v>9.6919354E-06</v>
      </c>
      <c r="BH220" s="9">
        <v>0</v>
      </c>
      <c r="BI220" s="9">
        <v>0</v>
      </c>
      <c r="BJ220" s="10">
        <v>1.5899113720616</v>
      </c>
      <c r="BK220" s="16">
        <f t="shared" si="7"/>
        <v>82.92939228655348</v>
      </c>
      <c r="BL220" s="15"/>
      <c r="BM220" s="49"/>
    </row>
    <row r="221" spans="1:65" s="12" customFormat="1" ht="15">
      <c r="A221" s="5"/>
      <c r="B221" s="8" t="s">
        <v>158</v>
      </c>
      <c r="C221" s="11">
        <v>0</v>
      </c>
      <c r="D221" s="9">
        <v>3.8589983278064004</v>
      </c>
      <c r="E221" s="9">
        <v>0</v>
      </c>
      <c r="F221" s="9">
        <v>0</v>
      </c>
      <c r="G221" s="10">
        <v>0</v>
      </c>
      <c r="H221" s="11">
        <v>45.843104157514</v>
      </c>
      <c r="I221" s="9">
        <v>329.8718957074829</v>
      </c>
      <c r="J221" s="9">
        <v>0</v>
      </c>
      <c r="K221" s="9">
        <v>0</v>
      </c>
      <c r="L221" s="10">
        <v>32.0488256072561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13.172435627609701</v>
      </c>
      <c r="S221" s="9">
        <v>14.5063371361925</v>
      </c>
      <c r="T221" s="9">
        <v>17.5957229367095</v>
      </c>
      <c r="U221" s="9">
        <v>0</v>
      </c>
      <c r="V221" s="10">
        <v>23.672811215481403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1.1507784484510002</v>
      </c>
      <c r="AC221" s="9">
        <v>6.8329981034514</v>
      </c>
      <c r="AD221" s="9">
        <v>0</v>
      </c>
      <c r="AE221" s="9">
        <v>0</v>
      </c>
      <c r="AF221" s="10">
        <v>0.5872398172255001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0.029686530515399993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1059.5689524303511</v>
      </c>
      <c r="AW221" s="9">
        <v>1593.9649339987343</v>
      </c>
      <c r="AX221" s="9">
        <v>9.121215183967601</v>
      </c>
      <c r="AY221" s="9">
        <v>0</v>
      </c>
      <c r="AZ221" s="10">
        <v>1372.1372199856457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311.88544810327727</v>
      </c>
      <c r="BG221" s="9">
        <v>236.77607567031149</v>
      </c>
      <c r="BH221" s="9">
        <v>67.3379742254175</v>
      </c>
      <c r="BI221" s="9">
        <v>0</v>
      </c>
      <c r="BJ221" s="10">
        <v>284.2099618738167</v>
      </c>
      <c r="BK221" s="16">
        <f t="shared" si="7"/>
        <v>5424.172615087218</v>
      </c>
      <c r="BL221" s="15"/>
      <c r="BM221" s="49"/>
    </row>
    <row r="222" spans="1:65" s="12" customFormat="1" ht="15">
      <c r="A222" s="5"/>
      <c r="B222" s="8" t="s">
        <v>303</v>
      </c>
      <c r="C222" s="11">
        <v>22.246577758161198</v>
      </c>
      <c r="D222" s="9">
        <v>552.254656111161</v>
      </c>
      <c r="E222" s="9">
        <v>0</v>
      </c>
      <c r="F222" s="9">
        <v>0</v>
      </c>
      <c r="G222" s="10">
        <v>35.6752940952258</v>
      </c>
      <c r="H222" s="11">
        <v>102.7924044890953</v>
      </c>
      <c r="I222" s="9">
        <v>4784.090821412451</v>
      </c>
      <c r="J222" s="9">
        <v>428.98301500841916</v>
      </c>
      <c r="K222" s="9">
        <v>0</v>
      </c>
      <c r="L222" s="10">
        <v>37.255627401481995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8.250364403127099</v>
      </c>
      <c r="S222" s="9">
        <v>856.6854929616125</v>
      </c>
      <c r="T222" s="9">
        <v>12.8161396912256</v>
      </c>
      <c r="U222" s="9">
        <v>0</v>
      </c>
      <c r="V222" s="10">
        <v>11.007869920288098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0.0542023726127</v>
      </c>
      <c r="AC222" s="9">
        <v>0</v>
      </c>
      <c r="AD222" s="9">
        <v>0</v>
      </c>
      <c r="AE222" s="9">
        <v>0</v>
      </c>
      <c r="AF222" s="10">
        <v>0.11765202319349999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0.0034341525804</v>
      </c>
      <c r="AM222" s="9">
        <v>0</v>
      </c>
      <c r="AN222" s="9">
        <v>0</v>
      </c>
      <c r="AO222" s="9">
        <v>0</v>
      </c>
      <c r="AP222" s="10">
        <v>0.0179830047419</v>
      </c>
      <c r="AQ222" s="11">
        <v>0</v>
      </c>
      <c r="AR222" s="9">
        <v>188.7626307895806</v>
      </c>
      <c r="AS222" s="9">
        <v>0</v>
      </c>
      <c r="AT222" s="9">
        <v>0</v>
      </c>
      <c r="AU222" s="10">
        <v>0</v>
      </c>
      <c r="AV222" s="11">
        <v>307.93576955296163</v>
      </c>
      <c r="AW222" s="9">
        <v>1102.513005724565</v>
      </c>
      <c r="AX222" s="9">
        <v>0.44762425374189996</v>
      </c>
      <c r="AY222" s="9">
        <v>0</v>
      </c>
      <c r="AZ222" s="10">
        <v>222.71517693522006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34.683950090929486</v>
      </c>
      <c r="BG222" s="9">
        <v>653.3120689793827</v>
      </c>
      <c r="BH222" s="9">
        <v>13.151280010580301</v>
      </c>
      <c r="BI222" s="9">
        <v>0</v>
      </c>
      <c r="BJ222" s="10">
        <v>64.74258766804269</v>
      </c>
      <c r="BK222" s="16">
        <f t="shared" si="7"/>
        <v>9440.515628810383</v>
      </c>
      <c r="BL222" s="15"/>
      <c r="BM222" s="49"/>
    </row>
    <row r="223" spans="1:65" s="20" customFormat="1" ht="15">
      <c r="A223" s="5"/>
      <c r="B223" s="14" t="s">
        <v>20</v>
      </c>
      <c r="C223" s="19">
        <f>SUM(C212:C222)</f>
        <v>22.246577758161198</v>
      </c>
      <c r="D223" s="17">
        <f>SUM(D212:D222)</f>
        <v>1724.5101421980314</v>
      </c>
      <c r="E223" s="17">
        <f>SUM(E212:E222)</f>
        <v>0</v>
      </c>
      <c r="F223" s="17">
        <f>SUM(F212:F222)</f>
        <v>0</v>
      </c>
      <c r="G223" s="18">
        <f>SUM(G212:G222)</f>
        <v>57.5280457190967</v>
      </c>
      <c r="H223" s="19">
        <f aca="true" t="shared" si="8" ref="H223:BJ223">SUM(H212:H222)</f>
        <v>890.6147987878837</v>
      </c>
      <c r="I223" s="17">
        <f t="shared" si="8"/>
        <v>19347.691208732023</v>
      </c>
      <c r="J223" s="17">
        <f t="shared" si="8"/>
        <v>732.7363194585155</v>
      </c>
      <c r="K223" s="17">
        <f t="shared" si="8"/>
        <v>34.9006030584516</v>
      </c>
      <c r="L223" s="18">
        <f t="shared" si="8"/>
        <v>500.2119234609483</v>
      </c>
      <c r="M223" s="19">
        <f t="shared" si="8"/>
        <v>0</v>
      </c>
      <c r="N223" s="17">
        <f t="shared" si="8"/>
        <v>0</v>
      </c>
      <c r="O223" s="17">
        <f t="shared" si="8"/>
        <v>0</v>
      </c>
      <c r="P223" s="17">
        <f t="shared" si="8"/>
        <v>0</v>
      </c>
      <c r="Q223" s="18">
        <f t="shared" si="8"/>
        <v>0</v>
      </c>
      <c r="R223" s="19">
        <f t="shared" si="8"/>
        <v>126.00414806939199</v>
      </c>
      <c r="S223" s="17">
        <f t="shared" si="8"/>
        <v>2363.0273539364453</v>
      </c>
      <c r="T223" s="17">
        <f t="shared" si="8"/>
        <v>92.0549272905465</v>
      </c>
      <c r="U223" s="17">
        <f t="shared" si="8"/>
        <v>0</v>
      </c>
      <c r="V223" s="18">
        <f t="shared" si="8"/>
        <v>197.6533300783338</v>
      </c>
      <c r="W223" s="19">
        <f t="shared" si="8"/>
        <v>0</v>
      </c>
      <c r="X223" s="17">
        <f t="shared" si="8"/>
        <v>0</v>
      </c>
      <c r="Y223" s="17">
        <f t="shared" si="8"/>
        <v>0</v>
      </c>
      <c r="Z223" s="17">
        <f t="shared" si="8"/>
        <v>0</v>
      </c>
      <c r="AA223" s="18">
        <f t="shared" si="8"/>
        <v>0</v>
      </c>
      <c r="AB223" s="19">
        <f t="shared" si="8"/>
        <v>3.4376040209321</v>
      </c>
      <c r="AC223" s="17">
        <f t="shared" si="8"/>
        <v>6.8375110590643</v>
      </c>
      <c r="AD223" s="17">
        <f t="shared" si="8"/>
        <v>1.5355815520322</v>
      </c>
      <c r="AE223" s="17">
        <f t="shared" si="8"/>
        <v>0</v>
      </c>
      <c r="AF223" s="18">
        <f t="shared" si="8"/>
        <v>7.9729051159337</v>
      </c>
      <c r="AG223" s="19">
        <f t="shared" si="8"/>
        <v>0</v>
      </c>
      <c r="AH223" s="17">
        <f t="shared" si="8"/>
        <v>0</v>
      </c>
      <c r="AI223" s="17">
        <f t="shared" si="8"/>
        <v>0</v>
      </c>
      <c r="AJ223" s="17">
        <f t="shared" si="8"/>
        <v>0</v>
      </c>
      <c r="AK223" s="18">
        <f t="shared" si="8"/>
        <v>0</v>
      </c>
      <c r="AL223" s="19">
        <f t="shared" si="8"/>
        <v>0.46074083770659996</v>
      </c>
      <c r="AM223" s="17">
        <f t="shared" si="8"/>
        <v>0.2666414012902</v>
      </c>
      <c r="AN223" s="17">
        <f t="shared" si="8"/>
        <v>0</v>
      </c>
      <c r="AO223" s="17">
        <f t="shared" si="8"/>
        <v>0</v>
      </c>
      <c r="AP223" s="18">
        <f t="shared" si="8"/>
        <v>0.1540673848382</v>
      </c>
      <c r="AQ223" s="19">
        <f t="shared" si="8"/>
        <v>0</v>
      </c>
      <c r="AR223" s="17">
        <f t="shared" si="8"/>
        <v>292.727061973161</v>
      </c>
      <c r="AS223" s="17">
        <f t="shared" si="8"/>
        <v>0</v>
      </c>
      <c r="AT223" s="17">
        <f t="shared" si="8"/>
        <v>0</v>
      </c>
      <c r="AU223" s="18">
        <f t="shared" si="8"/>
        <v>0</v>
      </c>
      <c r="AV223" s="19">
        <f t="shared" si="8"/>
        <v>3812.700298741774</v>
      </c>
      <c r="AW223" s="17">
        <f t="shared" si="8"/>
        <v>8347.741059427502</v>
      </c>
      <c r="AX223" s="17">
        <f t="shared" si="8"/>
        <v>28.9011137805473</v>
      </c>
      <c r="AY223" s="17">
        <f t="shared" si="8"/>
        <v>814.5098499327096</v>
      </c>
      <c r="AZ223" s="18">
        <f t="shared" si="8"/>
        <v>5200.838041762687</v>
      </c>
      <c r="BA223" s="19">
        <f t="shared" si="8"/>
        <v>0</v>
      </c>
      <c r="BB223" s="17">
        <f t="shared" si="8"/>
        <v>0</v>
      </c>
      <c r="BC223" s="17">
        <f t="shared" si="8"/>
        <v>0</v>
      </c>
      <c r="BD223" s="17">
        <f t="shared" si="8"/>
        <v>0</v>
      </c>
      <c r="BE223" s="18">
        <f t="shared" si="8"/>
        <v>0</v>
      </c>
      <c r="BF223" s="19">
        <f t="shared" si="8"/>
        <v>1194.917837225916</v>
      </c>
      <c r="BG223" s="17">
        <f t="shared" si="8"/>
        <v>2653.488530042846</v>
      </c>
      <c r="BH223" s="17">
        <f t="shared" si="8"/>
        <v>134.8757648837698</v>
      </c>
      <c r="BI223" s="17">
        <f t="shared" si="8"/>
        <v>0</v>
      </c>
      <c r="BJ223" s="18">
        <f t="shared" si="8"/>
        <v>1113.8544653695253</v>
      </c>
      <c r="BK223" s="31">
        <f>SUM(BK212:BK222)</f>
        <v>49704.39845306007</v>
      </c>
      <c r="BL223" s="15"/>
      <c r="BM223" s="49"/>
    </row>
    <row r="224" spans="1:65" s="20" customFormat="1" ht="15">
      <c r="A224" s="5"/>
      <c r="B224" s="14" t="s">
        <v>21</v>
      </c>
      <c r="C224" s="19">
        <f aca="true" t="shared" si="9" ref="C224:AH224">C223+C210+C207+C203+C17+C13</f>
        <v>45.719727550322396</v>
      </c>
      <c r="D224" s="17">
        <f t="shared" si="9"/>
        <v>4101.446039381449</v>
      </c>
      <c r="E224" s="17">
        <f t="shared" si="9"/>
        <v>0</v>
      </c>
      <c r="F224" s="17">
        <f t="shared" si="9"/>
        <v>0</v>
      </c>
      <c r="G224" s="18">
        <f t="shared" si="9"/>
        <v>182.0214457528385</v>
      </c>
      <c r="H224" s="19">
        <f t="shared" si="9"/>
        <v>1886.8761139350593</v>
      </c>
      <c r="I224" s="17">
        <f t="shared" si="9"/>
        <v>40816.415092927615</v>
      </c>
      <c r="J224" s="17">
        <f t="shared" si="9"/>
        <v>4779.87183313932</v>
      </c>
      <c r="K224" s="17">
        <f t="shared" si="9"/>
        <v>125.21591992980629</v>
      </c>
      <c r="L224" s="18">
        <f t="shared" si="9"/>
        <v>1191.7882909812554</v>
      </c>
      <c r="M224" s="19">
        <f t="shared" si="9"/>
        <v>0</v>
      </c>
      <c r="N224" s="17">
        <f t="shared" si="9"/>
        <v>0</v>
      </c>
      <c r="O224" s="17">
        <f t="shared" si="9"/>
        <v>0</v>
      </c>
      <c r="P224" s="17">
        <f t="shared" si="9"/>
        <v>0</v>
      </c>
      <c r="Q224" s="18">
        <f t="shared" si="9"/>
        <v>0</v>
      </c>
      <c r="R224" s="19">
        <f t="shared" si="9"/>
        <v>298.9903580652798</v>
      </c>
      <c r="S224" s="17">
        <f t="shared" si="9"/>
        <v>6141.58047996198</v>
      </c>
      <c r="T224" s="17">
        <f t="shared" si="9"/>
        <v>554.8745429047686</v>
      </c>
      <c r="U224" s="17">
        <f t="shared" si="9"/>
        <v>0</v>
      </c>
      <c r="V224" s="18">
        <f t="shared" si="9"/>
        <v>388.93268045239313</v>
      </c>
      <c r="W224" s="19">
        <f t="shared" si="9"/>
        <v>0</v>
      </c>
      <c r="X224" s="17">
        <f t="shared" si="9"/>
        <v>21.7724172667741</v>
      </c>
      <c r="Y224" s="17">
        <f t="shared" si="9"/>
        <v>0</v>
      </c>
      <c r="Z224" s="17">
        <f t="shared" si="9"/>
        <v>0</v>
      </c>
      <c r="AA224" s="18">
        <f t="shared" si="9"/>
        <v>0</v>
      </c>
      <c r="AB224" s="19">
        <f t="shared" si="9"/>
        <v>8.330360229475701</v>
      </c>
      <c r="AC224" s="17">
        <f t="shared" si="9"/>
        <v>35.9862694182574</v>
      </c>
      <c r="AD224" s="17">
        <f t="shared" si="9"/>
        <v>1.5355815520322</v>
      </c>
      <c r="AE224" s="17">
        <f t="shared" si="9"/>
        <v>0</v>
      </c>
      <c r="AF224" s="18">
        <f t="shared" si="9"/>
        <v>10.900059437545</v>
      </c>
      <c r="AG224" s="19">
        <f t="shared" si="9"/>
        <v>0</v>
      </c>
      <c r="AH224" s="17">
        <f t="shared" si="9"/>
        <v>0</v>
      </c>
      <c r="AI224" s="17">
        <f aca="true" t="shared" si="10" ref="AI224:BK224">AI223+AI210+AI207+AI203+AI17+AI13</f>
        <v>0</v>
      </c>
      <c r="AJ224" s="17">
        <f t="shared" si="10"/>
        <v>0</v>
      </c>
      <c r="AK224" s="18">
        <f t="shared" si="10"/>
        <v>0</v>
      </c>
      <c r="AL224" s="19">
        <f t="shared" si="10"/>
        <v>0.8569375709291</v>
      </c>
      <c r="AM224" s="17">
        <f t="shared" si="10"/>
        <v>0.2667186384514</v>
      </c>
      <c r="AN224" s="17">
        <f t="shared" si="10"/>
        <v>0</v>
      </c>
      <c r="AO224" s="17">
        <f t="shared" si="10"/>
        <v>0</v>
      </c>
      <c r="AP224" s="18">
        <f t="shared" si="10"/>
        <v>0.5097442829021</v>
      </c>
      <c r="AQ224" s="19">
        <f t="shared" si="10"/>
        <v>0</v>
      </c>
      <c r="AR224" s="17">
        <f t="shared" si="10"/>
        <v>907.6641653679026</v>
      </c>
      <c r="AS224" s="17">
        <f t="shared" si="10"/>
        <v>0</v>
      </c>
      <c r="AT224" s="17">
        <f t="shared" si="10"/>
        <v>0</v>
      </c>
      <c r="AU224" s="18">
        <f t="shared" si="10"/>
        <v>0</v>
      </c>
      <c r="AV224" s="19">
        <f t="shared" si="10"/>
        <v>8182.744936818441</v>
      </c>
      <c r="AW224" s="17">
        <f t="shared" si="10"/>
        <v>20298.504091222123</v>
      </c>
      <c r="AX224" s="17">
        <f t="shared" si="10"/>
        <v>1563.0737293188677</v>
      </c>
      <c r="AY224" s="17">
        <f t="shared" si="10"/>
        <v>814.5098499327096</v>
      </c>
      <c r="AZ224" s="18">
        <f t="shared" si="10"/>
        <v>8510.768562066221</v>
      </c>
      <c r="BA224" s="19">
        <f t="shared" si="10"/>
        <v>0</v>
      </c>
      <c r="BB224" s="17">
        <f t="shared" si="10"/>
        <v>0</v>
      </c>
      <c r="BC224" s="17">
        <f t="shared" si="10"/>
        <v>0</v>
      </c>
      <c r="BD224" s="17">
        <f t="shared" si="10"/>
        <v>0</v>
      </c>
      <c r="BE224" s="18">
        <f t="shared" si="10"/>
        <v>0</v>
      </c>
      <c r="BF224" s="19">
        <f t="shared" si="10"/>
        <v>2221.3109808517365</v>
      </c>
      <c r="BG224" s="17">
        <f t="shared" si="10"/>
        <v>5508.969503011767</v>
      </c>
      <c r="BH224" s="17">
        <f t="shared" si="10"/>
        <v>296.34345436250624</v>
      </c>
      <c r="BI224" s="17">
        <f t="shared" si="10"/>
        <v>0</v>
      </c>
      <c r="BJ224" s="18">
        <f t="shared" si="10"/>
        <v>1968.9143148498108</v>
      </c>
      <c r="BK224" s="18">
        <f t="shared" si="10"/>
        <v>110866.69420118054</v>
      </c>
      <c r="BL224" s="15"/>
      <c r="BM224" s="49"/>
    </row>
    <row r="225" spans="3:64" ht="15" customHeight="1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5"/>
    </row>
    <row r="226" spans="1:65" s="12" customFormat="1" ht="15" customHeight="1">
      <c r="A226" s="5" t="s">
        <v>22</v>
      </c>
      <c r="B226" s="25" t="s">
        <v>23</v>
      </c>
      <c r="C226" s="51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3"/>
      <c r="BK226" s="15"/>
      <c r="BL226" s="15"/>
      <c r="BM226" s="56"/>
    </row>
    <row r="227" spans="1:65" s="12" customFormat="1" ht="15">
      <c r="A227" s="5" t="s">
        <v>9</v>
      </c>
      <c r="B227" s="60" t="s">
        <v>98</v>
      </c>
      <c r="C227" s="11"/>
      <c r="D227" s="9"/>
      <c r="E227" s="9"/>
      <c r="F227" s="9"/>
      <c r="G227" s="10"/>
      <c r="H227" s="11"/>
      <c r="I227" s="9"/>
      <c r="J227" s="9"/>
      <c r="K227" s="9"/>
      <c r="L227" s="10"/>
      <c r="M227" s="11"/>
      <c r="N227" s="9"/>
      <c r="O227" s="9"/>
      <c r="P227" s="9"/>
      <c r="Q227" s="10"/>
      <c r="R227" s="11"/>
      <c r="S227" s="9"/>
      <c r="T227" s="9"/>
      <c r="U227" s="9"/>
      <c r="V227" s="10"/>
      <c r="W227" s="11"/>
      <c r="X227" s="9"/>
      <c r="Y227" s="9"/>
      <c r="Z227" s="9"/>
      <c r="AA227" s="10"/>
      <c r="AB227" s="11"/>
      <c r="AC227" s="9"/>
      <c r="AD227" s="9"/>
      <c r="AE227" s="9"/>
      <c r="AF227" s="10"/>
      <c r="AG227" s="11"/>
      <c r="AH227" s="9"/>
      <c r="AI227" s="9"/>
      <c r="AJ227" s="9"/>
      <c r="AK227" s="10"/>
      <c r="AL227" s="11"/>
      <c r="AM227" s="9"/>
      <c r="AN227" s="9"/>
      <c r="AO227" s="9"/>
      <c r="AP227" s="10"/>
      <c r="AQ227" s="11"/>
      <c r="AR227" s="9"/>
      <c r="AS227" s="9"/>
      <c r="AT227" s="9"/>
      <c r="AU227" s="10"/>
      <c r="AV227" s="11"/>
      <c r="AW227" s="9"/>
      <c r="AX227" s="9"/>
      <c r="AY227" s="9"/>
      <c r="AZ227" s="10"/>
      <c r="BA227" s="11"/>
      <c r="BB227" s="9"/>
      <c r="BC227" s="9"/>
      <c r="BD227" s="9"/>
      <c r="BE227" s="10"/>
      <c r="BF227" s="11"/>
      <c r="BG227" s="9"/>
      <c r="BH227" s="9"/>
      <c r="BI227" s="9"/>
      <c r="BJ227" s="10"/>
      <c r="BK227" s="16"/>
      <c r="BL227" s="15"/>
      <c r="BM227" s="56"/>
    </row>
    <row r="228" spans="1:65" s="12" customFormat="1" ht="15">
      <c r="A228" s="5"/>
      <c r="B228" s="8" t="s">
        <v>205</v>
      </c>
      <c r="C228" s="11">
        <v>0</v>
      </c>
      <c r="D228" s="9">
        <v>0</v>
      </c>
      <c r="E228" s="9">
        <v>0</v>
      </c>
      <c r="F228" s="9">
        <v>0</v>
      </c>
      <c r="G228" s="10">
        <v>0</v>
      </c>
      <c r="H228" s="11">
        <v>0.7702329154504</v>
      </c>
      <c r="I228" s="9">
        <v>0</v>
      </c>
      <c r="J228" s="9">
        <v>0</v>
      </c>
      <c r="K228" s="9">
        <v>0</v>
      </c>
      <c r="L228" s="10">
        <v>0.4697196170962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0.49672651493379993</v>
      </c>
      <c r="S228" s="9">
        <v>0</v>
      </c>
      <c r="T228" s="9">
        <v>0</v>
      </c>
      <c r="U228" s="9">
        <v>0</v>
      </c>
      <c r="V228" s="10">
        <v>0.07332746070910001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0.2750638007413</v>
      </c>
      <c r="AC228" s="9">
        <v>0</v>
      </c>
      <c r="AD228" s="9">
        <v>0</v>
      </c>
      <c r="AE228" s="9">
        <v>0</v>
      </c>
      <c r="AF228" s="10">
        <v>0.1865129477738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0.6881699703859001</v>
      </c>
      <c r="AM228" s="9">
        <v>0</v>
      </c>
      <c r="AN228" s="9">
        <v>0</v>
      </c>
      <c r="AO228" s="9">
        <v>0</v>
      </c>
      <c r="AP228" s="10">
        <v>0.12938814580590002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36.469102412211406</v>
      </c>
      <c r="AW228" s="9">
        <v>0.0123966309677</v>
      </c>
      <c r="AX228" s="9">
        <v>0</v>
      </c>
      <c r="AY228" s="9">
        <v>0</v>
      </c>
      <c r="AZ228" s="10">
        <v>15.961507691764082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37.67052166384749</v>
      </c>
      <c r="BG228" s="9">
        <v>0.0315550606451</v>
      </c>
      <c r="BH228" s="9">
        <v>0</v>
      </c>
      <c r="BI228" s="9">
        <v>0</v>
      </c>
      <c r="BJ228" s="10">
        <v>9.029271278863597</v>
      </c>
      <c r="BK228" s="16">
        <f>SUM(C228:BJ228)</f>
        <v>102.26349611119579</v>
      </c>
      <c r="BL228" s="15"/>
      <c r="BM228" s="49"/>
    </row>
    <row r="229" spans="1:65" s="12" customFormat="1" ht="15">
      <c r="A229" s="5"/>
      <c r="B229" s="8" t="s">
        <v>33</v>
      </c>
      <c r="C229" s="11">
        <v>0</v>
      </c>
      <c r="D229" s="9">
        <v>0.5033033177419001</v>
      </c>
      <c r="E229" s="9">
        <v>0</v>
      </c>
      <c r="F229" s="9">
        <v>0</v>
      </c>
      <c r="G229" s="10">
        <v>0</v>
      </c>
      <c r="H229" s="11">
        <v>104.427016699992</v>
      </c>
      <c r="I229" s="9">
        <v>0.3207495130316</v>
      </c>
      <c r="J229" s="9">
        <v>0.0026475766774</v>
      </c>
      <c r="K229" s="9">
        <v>0</v>
      </c>
      <c r="L229" s="10">
        <v>60.6406558575433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78.58021888631328</v>
      </c>
      <c r="S229" s="9">
        <v>0.15465957870939998</v>
      </c>
      <c r="T229" s="9">
        <v>0</v>
      </c>
      <c r="U229" s="9">
        <v>0</v>
      </c>
      <c r="V229" s="10">
        <v>30.573006864156405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5.5467186343206</v>
      </c>
      <c r="AC229" s="9">
        <v>0.007126544</v>
      </c>
      <c r="AD229" s="9">
        <v>0</v>
      </c>
      <c r="AE229" s="9">
        <v>0</v>
      </c>
      <c r="AF229" s="10">
        <v>1.9297068545797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4.5458642960947016</v>
      </c>
      <c r="AM229" s="9">
        <v>32.6123829309676</v>
      </c>
      <c r="AN229" s="9">
        <v>0</v>
      </c>
      <c r="AO229" s="9">
        <v>0</v>
      </c>
      <c r="AP229" s="10">
        <v>1.4913531804182996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1551.147173928441</v>
      </c>
      <c r="AW229" s="9">
        <v>17.574329434225156</v>
      </c>
      <c r="AX229" s="9">
        <v>0.22227443725790003</v>
      </c>
      <c r="AY229" s="9">
        <v>0.0185834907419</v>
      </c>
      <c r="AZ229" s="10">
        <v>837.3149051702711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1216.8481117254898</v>
      </c>
      <c r="BG229" s="9">
        <v>19.425800952380904</v>
      </c>
      <c r="BH229" s="9">
        <v>0</v>
      </c>
      <c r="BI229" s="9">
        <v>0</v>
      </c>
      <c r="BJ229" s="10">
        <v>422.94506650843266</v>
      </c>
      <c r="BK229" s="16">
        <f>SUM(C229:BJ229)</f>
        <v>4386.831656381786</v>
      </c>
      <c r="BL229" s="15"/>
      <c r="BM229" s="49"/>
    </row>
    <row r="230" spans="1:65" s="20" customFormat="1" ht="15">
      <c r="A230" s="5"/>
      <c r="B230" s="14" t="s">
        <v>11</v>
      </c>
      <c r="C230" s="19">
        <f>SUM(C228:C229)</f>
        <v>0</v>
      </c>
      <c r="D230" s="17">
        <f aca="true" t="shared" si="11" ref="D230:BK230">SUM(D228:D229)</f>
        <v>0.5033033177419001</v>
      </c>
      <c r="E230" s="17">
        <f t="shared" si="11"/>
        <v>0</v>
      </c>
      <c r="F230" s="17">
        <f t="shared" si="11"/>
        <v>0</v>
      </c>
      <c r="G230" s="18">
        <f t="shared" si="11"/>
        <v>0</v>
      </c>
      <c r="H230" s="19">
        <f t="shared" si="11"/>
        <v>105.19724961544239</v>
      </c>
      <c r="I230" s="17">
        <f t="shared" si="11"/>
        <v>0.3207495130316</v>
      </c>
      <c r="J230" s="17">
        <f t="shared" si="11"/>
        <v>0.0026475766774</v>
      </c>
      <c r="K230" s="17">
        <f t="shared" si="11"/>
        <v>0</v>
      </c>
      <c r="L230" s="18">
        <f t="shared" si="11"/>
        <v>61.110375474639504</v>
      </c>
      <c r="M230" s="19">
        <f t="shared" si="11"/>
        <v>0</v>
      </c>
      <c r="N230" s="17">
        <f t="shared" si="11"/>
        <v>0</v>
      </c>
      <c r="O230" s="17">
        <f t="shared" si="11"/>
        <v>0</v>
      </c>
      <c r="P230" s="17">
        <f t="shared" si="11"/>
        <v>0</v>
      </c>
      <c r="Q230" s="18">
        <f t="shared" si="11"/>
        <v>0</v>
      </c>
      <c r="R230" s="19">
        <f t="shared" si="11"/>
        <v>79.07694540124707</v>
      </c>
      <c r="S230" s="17">
        <f t="shared" si="11"/>
        <v>0.15465957870939998</v>
      </c>
      <c r="T230" s="17">
        <f t="shared" si="11"/>
        <v>0</v>
      </c>
      <c r="U230" s="17">
        <f t="shared" si="11"/>
        <v>0</v>
      </c>
      <c r="V230" s="18">
        <f t="shared" si="11"/>
        <v>30.646334324865503</v>
      </c>
      <c r="W230" s="19">
        <f t="shared" si="11"/>
        <v>0</v>
      </c>
      <c r="X230" s="17">
        <f t="shared" si="11"/>
        <v>0</v>
      </c>
      <c r="Y230" s="17">
        <f t="shared" si="11"/>
        <v>0</v>
      </c>
      <c r="Z230" s="17">
        <f t="shared" si="11"/>
        <v>0</v>
      </c>
      <c r="AA230" s="18">
        <f t="shared" si="11"/>
        <v>0</v>
      </c>
      <c r="AB230" s="19">
        <f t="shared" si="11"/>
        <v>5.8217824350619</v>
      </c>
      <c r="AC230" s="17">
        <f t="shared" si="11"/>
        <v>0.007126544</v>
      </c>
      <c r="AD230" s="17">
        <f t="shared" si="11"/>
        <v>0</v>
      </c>
      <c r="AE230" s="17">
        <f t="shared" si="11"/>
        <v>0</v>
      </c>
      <c r="AF230" s="18">
        <f t="shared" si="11"/>
        <v>2.1162198023535</v>
      </c>
      <c r="AG230" s="19">
        <f t="shared" si="11"/>
        <v>0</v>
      </c>
      <c r="AH230" s="17">
        <f t="shared" si="11"/>
        <v>0</v>
      </c>
      <c r="AI230" s="17">
        <f t="shared" si="11"/>
        <v>0</v>
      </c>
      <c r="AJ230" s="17">
        <f t="shared" si="11"/>
        <v>0</v>
      </c>
      <c r="AK230" s="18">
        <f t="shared" si="11"/>
        <v>0</v>
      </c>
      <c r="AL230" s="19">
        <f t="shared" si="11"/>
        <v>5.234034266480601</v>
      </c>
      <c r="AM230" s="17">
        <f t="shared" si="11"/>
        <v>32.6123829309676</v>
      </c>
      <c r="AN230" s="17">
        <f t="shared" si="11"/>
        <v>0</v>
      </c>
      <c r="AO230" s="17">
        <f t="shared" si="11"/>
        <v>0</v>
      </c>
      <c r="AP230" s="18">
        <f t="shared" si="11"/>
        <v>1.6207413262241996</v>
      </c>
      <c r="AQ230" s="19">
        <f t="shared" si="11"/>
        <v>0</v>
      </c>
      <c r="AR230" s="17">
        <f t="shared" si="11"/>
        <v>0</v>
      </c>
      <c r="AS230" s="17">
        <f t="shared" si="11"/>
        <v>0</v>
      </c>
      <c r="AT230" s="17">
        <f t="shared" si="11"/>
        <v>0</v>
      </c>
      <c r="AU230" s="18">
        <f t="shared" si="11"/>
        <v>0</v>
      </c>
      <c r="AV230" s="19">
        <f t="shared" si="11"/>
        <v>1587.6162763406523</v>
      </c>
      <c r="AW230" s="17">
        <f t="shared" si="11"/>
        <v>17.586726065192856</v>
      </c>
      <c r="AX230" s="17">
        <f t="shared" si="11"/>
        <v>0.22227443725790003</v>
      </c>
      <c r="AY230" s="17">
        <f t="shared" si="11"/>
        <v>0.0185834907419</v>
      </c>
      <c r="AZ230" s="18">
        <f t="shared" si="11"/>
        <v>853.2764128620352</v>
      </c>
      <c r="BA230" s="19">
        <f t="shared" si="11"/>
        <v>0</v>
      </c>
      <c r="BB230" s="17">
        <f t="shared" si="11"/>
        <v>0</v>
      </c>
      <c r="BC230" s="17">
        <f t="shared" si="11"/>
        <v>0</v>
      </c>
      <c r="BD230" s="17">
        <f t="shared" si="11"/>
        <v>0</v>
      </c>
      <c r="BE230" s="18">
        <f t="shared" si="11"/>
        <v>0</v>
      </c>
      <c r="BF230" s="19">
        <f t="shared" si="11"/>
        <v>1254.5186333893373</v>
      </c>
      <c r="BG230" s="17">
        <f t="shared" si="11"/>
        <v>19.457356013026004</v>
      </c>
      <c r="BH230" s="17">
        <f t="shared" si="11"/>
        <v>0</v>
      </c>
      <c r="BI230" s="17">
        <f t="shared" si="11"/>
        <v>0</v>
      </c>
      <c r="BJ230" s="18">
        <f t="shared" si="11"/>
        <v>431.97433778729624</v>
      </c>
      <c r="BK230" s="31">
        <f t="shared" si="11"/>
        <v>4489.095152492982</v>
      </c>
      <c r="BL230" s="15"/>
      <c r="BM230" s="49"/>
    </row>
    <row r="231" spans="3:65" ht="15" customHeight="1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5"/>
      <c r="BM231" s="49"/>
    </row>
    <row r="232" spans="1:65" s="12" customFormat="1" ht="15">
      <c r="A232" s="5" t="s">
        <v>12</v>
      </c>
      <c r="B232" s="26" t="s">
        <v>24</v>
      </c>
      <c r="C232" s="11"/>
      <c r="D232" s="9"/>
      <c r="E232" s="9"/>
      <c r="F232" s="9"/>
      <c r="G232" s="10"/>
      <c r="H232" s="11"/>
      <c r="I232" s="9"/>
      <c r="J232" s="9"/>
      <c r="K232" s="9"/>
      <c r="L232" s="10"/>
      <c r="M232" s="11"/>
      <c r="N232" s="9"/>
      <c r="O232" s="9"/>
      <c r="P232" s="9"/>
      <c r="Q232" s="10"/>
      <c r="R232" s="11"/>
      <c r="S232" s="9"/>
      <c r="T232" s="9"/>
      <c r="U232" s="9"/>
      <c r="V232" s="10"/>
      <c r="W232" s="11"/>
      <c r="X232" s="9"/>
      <c r="Y232" s="9"/>
      <c r="Z232" s="9"/>
      <c r="AA232" s="10"/>
      <c r="AB232" s="11"/>
      <c r="AC232" s="9"/>
      <c r="AD232" s="9"/>
      <c r="AE232" s="9"/>
      <c r="AF232" s="10"/>
      <c r="AG232" s="11"/>
      <c r="AH232" s="9"/>
      <c r="AI232" s="9"/>
      <c r="AJ232" s="9"/>
      <c r="AK232" s="10"/>
      <c r="AL232" s="11"/>
      <c r="AM232" s="9"/>
      <c r="AN232" s="9"/>
      <c r="AO232" s="9"/>
      <c r="AP232" s="10"/>
      <c r="AQ232" s="11"/>
      <c r="AR232" s="9"/>
      <c r="AS232" s="9"/>
      <c r="AT232" s="9"/>
      <c r="AU232" s="10"/>
      <c r="AV232" s="11"/>
      <c r="AW232" s="9"/>
      <c r="AX232" s="9"/>
      <c r="AY232" s="9"/>
      <c r="AZ232" s="10"/>
      <c r="BA232" s="11"/>
      <c r="BB232" s="9"/>
      <c r="BC232" s="9"/>
      <c r="BD232" s="9"/>
      <c r="BE232" s="10"/>
      <c r="BF232" s="11"/>
      <c r="BG232" s="9"/>
      <c r="BH232" s="9"/>
      <c r="BI232" s="9"/>
      <c r="BJ232" s="10"/>
      <c r="BK232" s="16"/>
      <c r="BL232" s="15"/>
      <c r="BM232" s="49"/>
    </row>
    <row r="233" spans="1:65" s="12" customFormat="1" ht="15">
      <c r="A233" s="5"/>
      <c r="B233" s="8" t="s">
        <v>159</v>
      </c>
      <c r="C233" s="11">
        <v>0</v>
      </c>
      <c r="D233" s="9">
        <v>0.574698643129</v>
      </c>
      <c r="E233" s="9">
        <v>0</v>
      </c>
      <c r="F233" s="9">
        <v>0</v>
      </c>
      <c r="G233" s="10">
        <v>0</v>
      </c>
      <c r="H233" s="11">
        <v>202.1608362719015</v>
      </c>
      <c r="I233" s="9">
        <v>1031.3144898555797</v>
      </c>
      <c r="J233" s="9">
        <v>1.2818262654838</v>
      </c>
      <c r="K233" s="9">
        <v>0</v>
      </c>
      <c r="L233" s="10">
        <v>74.6832514827728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16.411176813772006</v>
      </c>
      <c r="S233" s="9">
        <v>71.5223522107091</v>
      </c>
      <c r="T233" s="9">
        <v>0</v>
      </c>
      <c r="U233" s="9">
        <v>0</v>
      </c>
      <c r="V233" s="10">
        <v>4.6819762072567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0.0958945976773</v>
      </c>
      <c r="AC233" s="9">
        <v>0</v>
      </c>
      <c r="AD233" s="9">
        <v>0</v>
      </c>
      <c r="AE233" s="9">
        <v>0</v>
      </c>
      <c r="AF233" s="10">
        <v>0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632.2474592769527</v>
      </c>
      <c r="AW233" s="9">
        <v>707.4086581682623</v>
      </c>
      <c r="AX233" s="9">
        <v>0.5117050677419</v>
      </c>
      <c r="AY233" s="9">
        <v>0</v>
      </c>
      <c r="AZ233" s="10">
        <v>211.67271108836778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133.36901927645943</v>
      </c>
      <c r="BG233" s="9">
        <v>55.1339886390283</v>
      </c>
      <c r="BH233" s="9">
        <v>0</v>
      </c>
      <c r="BI233" s="9">
        <v>0</v>
      </c>
      <c r="BJ233" s="10">
        <v>23.145479826348307</v>
      </c>
      <c r="BK233" s="16">
        <f>SUM(C233:BJ233)</f>
        <v>3166.2155236914423</v>
      </c>
      <c r="BL233" s="15"/>
      <c r="BM233" s="49"/>
    </row>
    <row r="234" spans="1:65" s="12" customFormat="1" ht="15">
      <c r="A234" s="5"/>
      <c r="B234" s="8" t="s">
        <v>160</v>
      </c>
      <c r="C234" s="11">
        <v>0</v>
      </c>
      <c r="D234" s="9">
        <v>8.9342796894515</v>
      </c>
      <c r="E234" s="9">
        <v>0</v>
      </c>
      <c r="F234" s="9">
        <v>0</v>
      </c>
      <c r="G234" s="10">
        <v>0</v>
      </c>
      <c r="H234" s="11">
        <v>22.3461216218652</v>
      </c>
      <c r="I234" s="9">
        <v>7.092800048192198</v>
      </c>
      <c r="J234" s="9">
        <v>1.2787605861935</v>
      </c>
      <c r="K234" s="9">
        <v>0</v>
      </c>
      <c r="L234" s="10">
        <v>72.53201124928482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17.3168025996059</v>
      </c>
      <c r="S234" s="9">
        <v>1.8055497957413</v>
      </c>
      <c r="T234" s="9">
        <v>0</v>
      </c>
      <c r="U234" s="9">
        <v>0</v>
      </c>
      <c r="V234" s="10">
        <v>24.952580649865798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0.9939441159668999</v>
      </c>
      <c r="AC234" s="9">
        <v>0.0024081602579999997</v>
      </c>
      <c r="AD234" s="9">
        <v>0</v>
      </c>
      <c r="AE234" s="9">
        <v>0</v>
      </c>
      <c r="AF234" s="10">
        <v>4.041409390160299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0.6558928772570001</v>
      </c>
      <c r="AM234" s="9">
        <v>0</v>
      </c>
      <c r="AN234" s="9">
        <v>0</v>
      </c>
      <c r="AO234" s="9">
        <v>0</v>
      </c>
      <c r="AP234" s="10">
        <v>0.3231730663217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338.0308162953861</v>
      </c>
      <c r="AW234" s="9">
        <v>144.3195490471727</v>
      </c>
      <c r="AX234" s="9">
        <v>0.1854588624514</v>
      </c>
      <c r="AY234" s="9">
        <v>0</v>
      </c>
      <c r="AZ234" s="10">
        <v>802.9911693781006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178.52839878156752</v>
      </c>
      <c r="BG234" s="9">
        <v>31.4737087959587</v>
      </c>
      <c r="BH234" s="9">
        <v>0</v>
      </c>
      <c r="BI234" s="9">
        <v>0</v>
      </c>
      <c r="BJ234" s="10">
        <v>209.77281905847897</v>
      </c>
      <c r="BK234" s="16">
        <f aca="true" t="shared" si="12" ref="BK234:BK263">SUM(C234:BJ234)</f>
        <v>1867.57765406928</v>
      </c>
      <c r="BL234" s="15"/>
      <c r="BM234" s="49"/>
    </row>
    <row r="235" spans="1:65" s="12" customFormat="1" ht="15">
      <c r="A235" s="5"/>
      <c r="B235" s="8" t="s">
        <v>216</v>
      </c>
      <c r="C235" s="11">
        <v>0</v>
      </c>
      <c r="D235" s="9">
        <v>0</v>
      </c>
      <c r="E235" s="9">
        <v>0</v>
      </c>
      <c r="F235" s="9">
        <v>0</v>
      </c>
      <c r="G235" s="10">
        <v>0</v>
      </c>
      <c r="H235" s="11">
        <v>0.29258572087060003</v>
      </c>
      <c r="I235" s="9">
        <v>0</v>
      </c>
      <c r="J235" s="9">
        <v>0</v>
      </c>
      <c r="K235" s="9">
        <v>0</v>
      </c>
      <c r="L235" s="10">
        <v>0.0931382865804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0.05145554006380001</v>
      </c>
      <c r="S235" s="9">
        <v>0</v>
      </c>
      <c r="T235" s="9">
        <v>0</v>
      </c>
      <c r="U235" s="9">
        <v>0</v>
      </c>
      <c r="V235" s="10">
        <v>0.0195720733868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</v>
      </c>
      <c r="AC235" s="9">
        <v>0</v>
      </c>
      <c r="AD235" s="9">
        <v>0</v>
      </c>
      <c r="AE235" s="9">
        <v>0</v>
      </c>
      <c r="AF235" s="10">
        <v>0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0.0011039725806</v>
      </c>
      <c r="AM235" s="9">
        <v>0</v>
      </c>
      <c r="AN235" s="9">
        <v>0</v>
      </c>
      <c r="AO235" s="9">
        <v>0</v>
      </c>
      <c r="AP235" s="10">
        <v>0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111.810163408481</v>
      </c>
      <c r="AW235" s="9">
        <v>70.76841829980222</v>
      </c>
      <c r="AX235" s="9">
        <v>0</v>
      </c>
      <c r="AY235" s="9">
        <v>0</v>
      </c>
      <c r="AZ235" s="10">
        <v>20.5590368753216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4.1165260779991</v>
      </c>
      <c r="BG235" s="9">
        <v>1.2283744728385</v>
      </c>
      <c r="BH235" s="9">
        <v>0</v>
      </c>
      <c r="BI235" s="9">
        <v>0</v>
      </c>
      <c r="BJ235" s="10">
        <v>0.4487648540321</v>
      </c>
      <c r="BK235" s="16">
        <f t="shared" si="12"/>
        <v>209.38913958195675</v>
      </c>
      <c r="BL235" s="15"/>
      <c r="BM235" s="49"/>
    </row>
    <row r="236" spans="1:65" s="12" customFormat="1" ht="15">
      <c r="A236" s="5"/>
      <c r="B236" s="8" t="s">
        <v>161</v>
      </c>
      <c r="C236" s="11">
        <v>0</v>
      </c>
      <c r="D236" s="9">
        <v>0</v>
      </c>
      <c r="E236" s="9">
        <v>0</v>
      </c>
      <c r="F236" s="9">
        <v>0</v>
      </c>
      <c r="G236" s="10">
        <v>0</v>
      </c>
      <c r="H236" s="11">
        <v>0.9993917721606</v>
      </c>
      <c r="I236" s="9">
        <v>1.5362717096773</v>
      </c>
      <c r="J236" s="9">
        <v>0</v>
      </c>
      <c r="K236" s="9">
        <v>0</v>
      </c>
      <c r="L236" s="10">
        <v>2.1950197645474003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1.0926660438375</v>
      </c>
      <c r="S236" s="9">
        <v>2.3592535568063</v>
      </c>
      <c r="T236" s="9">
        <v>0</v>
      </c>
      <c r="U236" s="9">
        <v>0</v>
      </c>
      <c r="V236" s="10">
        <v>0.7274811198374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0.9081420054188999</v>
      </c>
      <c r="AC236" s="9">
        <v>0</v>
      </c>
      <c r="AD236" s="9">
        <v>0</v>
      </c>
      <c r="AE236" s="9">
        <v>0</v>
      </c>
      <c r="AF236" s="10">
        <v>0.2391601740966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0.0282824090321</v>
      </c>
      <c r="AM236" s="9">
        <v>0</v>
      </c>
      <c r="AN236" s="9">
        <v>0</v>
      </c>
      <c r="AO236" s="9">
        <v>0</v>
      </c>
      <c r="AP236" s="10">
        <v>0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149.31924451338134</v>
      </c>
      <c r="AW236" s="9">
        <v>16.352346984284477</v>
      </c>
      <c r="AX236" s="9">
        <v>0</v>
      </c>
      <c r="AY236" s="9">
        <v>0</v>
      </c>
      <c r="AZ236" s="10">
        <v>65.07883778064628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33.86262756558992</v>
      </c>
      <c r="BG236" s="9">
        <v>3.8140083360953994</v>
      </c>
      <c r="BH236" s="9">
        <v>0</v>
      </c>
      <c r="BI236" s="9">
        <v>0</v>
      </c>
      <c r="BJ236" s="10">
        <v>18.010379008936898</v>
      </c>
      <c r="BK236" s="16">
        <f t="shared" si="12"/>
        <v>296.52311274434845</v>
      </c>
      <c r="BL236" s="15"/>
      <c r="BM236" s="56"/>
    </row>
    <row r="237" spans="1:65" s="12" customFormat="1" ht="15">
      <c r="A237" s="5"/>
      <c r="B237" s="8" t="s">
        <v>162</v>
      </c>
      <c r="C237" s="11">
        <v>0</v>
      </c>
      <c r="D237" s="9">
        <v>0</v>
      </c>
      <c r="E237" s="9">
        <v>0</v>
      </c>
      <c r="F237" s="9">
        <v>0</v>
      </c>
      <c r="G237" s="10">
        <v>0</v>
      </c>
      <c r="H237" s="11">
        <v>1.4044146870311</v>
      </c>
      <c r="I237" s="9">
        <v>0.0010326864516</v>
      </c>
      <c r="J237" s="9">
        <v>0</v>
      </c>
      <c r="K237" s="9">
        <v>0</v>
      </c>
      <c r="L237" s="10">
        <v>1.1631462179990002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3.3047670508370004</v>
      </c>
      <c r="S237" s="9">
        <v>0</v>
      </c>
      <c r="T237" s="9">
        <v>0</v>
      </c>
      <c r="U237" s="9">
        <v>0</v>
      </c>
      <c r="V237" s="10">
        <v>1.0673093710954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0.9083714139350002</v>
      </c>
      <c r="AC237" s="9">
        <v>0</v>
      </c>
      <c r="AD237" s="9">
        <v>0.0050489225806</v>
      </c>
      <c r="AE237" s="9">
        <v>0</v>
      </c>
      <c r="AF237" s="10">
        <v>0.1243057433225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0.1435736021608</v>
      </c>
      <c r="AM237" s="9">
        <v>0</v>
      </c>
      <c r="AN237" s="9">
        <v>0</v>
      </c>
      <c r="AO237" s="9">
        <v>0</v>
      </c>
      <c r="AP237" s="10">
        <v>0.0015146767741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149.37471644835563</v>
      </c>
      <c r="AW237" s="9">
        <v>19.76061604373237</v>
      </c>
      <c r="AX237" s="9">
        <v>0.0060587070966999996</v>
      </c>
      <c r="AY237" s="9">
        <v>0</v>
      </c>
      <c r="AZ237" s="10">
        <v>79.81669725694658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101.8805201096889</v>
      </c>
      <c r="BG237" s="9">
        <v>7.7469635122230995</v>
      </c>
      <c r="BH237" s="9">
        <v>1.009784516129</v>
      </c>
      <c r="BI237" s="9">
        <v>0</v>
      </c>
      <c r="BJ237" s="10">
        <v>49.858971007254794</v>
      </c>
      <c r="BK237" s="16">
        <f>SUM(C237:BJ237)</f>
        <v>417.5778119736142</v>
      </c>
      <c r="BL237" s="15"/>
      <c r="BM237" s="56"/>
    </row>
    <row r="238" spans="1:65" s="12" customFormat="1" ht="15">
      <c r="A238" s="5"/>
      <c r="B238" s="8" t="s">
        <v>163</v>
      </c>
      <c r="C238" s="11">
        <v>0</v>
      </c>
      <c r="D238" s="9">
        <v>0</v>
      </c>
      <c r="E238" s="9">
        <v>0</v>
      </c>
      <c r="F238" s="9">
        <v>0</v>
      </c>
      <c r="G238" s="10">
        <v>0</v>
      </c>
      <c r="H238" s="11">
        <v>0.7163850628383001</v>
      </c>
      <c r="I238" s="9">
        <v>0.25962251612889997</v>
      </c>
      <c r="J238" s="9">
        <v>0</v>
      </c>
      <c r="K238" s="9">
        <v>0</v>
      </c>
      <c r="L238" s="10">
        <v>0.7086487247415999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0.060172517354000005</v>
      </c>
      <c r="S238" s="9">
        <v>0</v>
      </c>
      <c r="T238" s="9">
        <v>0</v>
      </c>
      <c r="U238" s="9">
        <v>0</v>
      </c>
      <c r="V238" s="10">
        <v>0.0301066794515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0.0397507778386</v>
      </c>
      <c r="AC238" s="9">
        <v>0</v>
      </c>
      <c r="AD238" s="9">
        <v>0</v>
      </c>
      <c r="AE238" s="9">
        <v>0</v>
      </c>
      <c r="AF238" s="10">
        <v>0.0051523853225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0.0042968306451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176.7187478597693</v>
      </c>
      <c r="AW238" s="9">
        <v>96.42234180020773</v>
      </c>
      <c r="AX238" s="9">
        <v>0</v>
      </c>
      <c r="AY238" s="9">
        <v>1.6242019838709</v>
      </c>
      <c r="AZ238" s="10">
        <v>74.26683938190178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3.8933419234804</v>
      </c>
      <c r="BG238" s="9">
        <v>9.813961193548</v>
      </c>
      <c r="BH238" s="9">
        <v>0</v>
      </c>
      <c r="BI238" s="9">
        <v>27.257233171064502</v>
      </c>
      <c r="BJ238" s="10">
        <v>0.24412102825760001</v>
      </c>
      <c r="BK238" s="16">
        <f t="shared" si="12"/>
        <v>392.0649238364207</v>
      </c>
      <c r="BL238" s="15"/>
      <c r="BM238" s="56"/>
    </row>
    <row r="239" spans="1:65" s="12" customFormat="1" ht="15">
      <c r="A239" s="5"/>
      <c r="B239" s="8" t="s">
        <v>164</v>
      </c>
      <c r="C239" s="11">
        <v>0</v>
      </c>
      <c r="D239" s="9">
        <v>0</v>
      </c>
      <c r="E239" s="9">
        <v>0</v>
      </c>
      <c r="F239" s="9">
        <v>0</v>
      </c>
      <c r="G239" s="10">
        <v>0</v>
      </c>
      <c r="H239" s="11">
        <v>6.2147821239341</v>
      </c>
      <c r="I239" s="9">
        <v>7.651216867741599</v>
      </c>
      <c r="J239" s="9">
        <v>0</v>
      </c>
      <c r="K239" s="9">
        <v>0</v>
      </c>
      <c r="L239" s="10">
        <v>4.1869022991277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4.0588035828371</v>
      </c>
      <c r="S239" s="9">
        <v>0.6044195870967</v>
      </c>
      <c r="T239" s="9">
        <v>0</v>
      </c>
      <c r="U239" s="9">
        <v>0</v>
      </c>
      <c r="V239" s="10">
        <v>1.3533880239342995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5.238859436289599</v>
      </c>
      <c r="AC239" s="9">
        <v>0</v>
      </c>
      <c r="AD239" s="9">
        <v>0</v>
      </c>
      <c r="AE239" s="9">
        <v>0</v>
      </c>
      <c r="AF239" s="10">
        <v>0.9847929794836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0.17067995706369998</v>
      </c>
      <c r="AM239" s="9">
        <v>0</v>
      </c>
      <c r="AN239" s="9">
        <v>0</v>
      </c>
      <c r="AO239" s="9">
        <v>0</v>
      </c>
      <c r="AP239" s="10">
        <v>0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339.6687663911271</v>
      </c>
      <c r="AW239" s="9">
        <v>87.93584841586977</v>
      </c>
      <c r="AX239" s="9">
        <v>0</v>
      </c>
      <c r="AY239" s="9">
        <v>0</v>
      </c>
      <c r="AZ239" s="10">
        <v>174.96488522264406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153.79356001916673</v>
      </c>
      <c r="BG239" s="9">
        <v>21.466013984543896</v>
      </c>
      <c r="BH239" s="9">
        <v>0</v>
      </c>
      <c r="BI239" s="9">
        <v>0</v>
      </c>
      <c r="BJ239" s="10">
        <v>52.0787885198725</v>
      </c>
      <c r="BK239" s="16">
        <f t="shared" si="12"/>
        <v>860.3717074107325</v>
      </c>
      <c r="BL239" s="15"/>
      <c r="BM239" s="56"/>
    </row>
    <row r="240" spans="1:65" s="12" customFormat="1" ht="15">
      <c r="A240" s="5"/>
      <c r="B240" s="8" t="s">
        <v>188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3.3790333827083003</v>
      </c>
      <c r="I240" s="9">
        <v>0.44128225806449994</v>
      </c>
      <c r="J240" s="9">
        <v>0</v>
      </c>
      <c r="K240" s="9">
        <v>0</v>
      </c>
      <c r="L240" s="10">
        <v>0.6853570180313001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2.904062569224101</v>
      </c>
      <c r="S240" s="9">
        <v>0.0882564516129</v>
      </c>
      <c r="T240" s="9">
        <v>0</v>
      </c>
      <c r="U240" s="9">
        <v>0</v>
      </c>
      <c r="V240" s="10">
        <v>0.5689657586444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0.018027318547999997</v>
      </c>
      <c r="AC240" s="9">
        <v>0</v>
      </c>
      <c r="AD240" s="9">
        <v>0</v>
      </c>
      <c r="AE240" s="9">
        <v>0</v>
      </c>
      <c r="AF240" s="10">
        <v>2.8257586290321997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0.003477856774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148.0531777997915</v>
      </c>
      <c r="AW240" s="9">
        <v>16.709020850360076</v>
      </c>
      <c r="AX240" s="9">
        <v>0</v>
      </c>
      <c r="AY240" s="9">
        <v>0</v>
      </c>
      <c r="AZ240" s="10">
        <v>72.55640182145329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72.4141959799093</v>
      </c>
      <c r="BG240" s="9">
        <v>9.9064673618048</v>
      </c>
      <c r="BH240" s="9">
        <v>0.8694641935483</v>
      </c>
      <c r="BI240" s="9">
        <v>0</v>
      </c>
      <c r="BJ240" s="10">
        <v>22.829889780256305</v>
      </c>
      <c r="BK240" s="16">
        <f t="shared" si="12"/>
        <v>354.25283902976327</v>
      </c>
      <c r="BL240" s="15"/>
      <c r="BM240" s="56"/>
    </row>
    <row r="241" spans="1:65" s="12" customFormat="1" ht="15">
      <c r="A241" s="5"/>
      <c r="B241" s="8" t="s">
        <v>294</v>
      </c>
      <c r="C241" s="11">
        <v>0</v>
      </c>
      <c r="D241" s="9">
        <v>0</v>
      </c>
      <c r="E241" s="9">
        <v>0</v>
      </c>
      <c r="F241" s="9">
        <v>0</v>
      </c>
      <c r="G241" s="10">
        <v>0</v>
      </c>
      <c r="H241" s="11">
        <v>0.5221579909023999</v>
      </c>
      <c r="I241" s="9">
        <v>0.4953466774192</v>
      </c>
      <c r="J241" s="9">
        <v>0</v>
      </c>
      <c r="K241" s="9">
        <v>0</v>
      </c>
      <c r="L241" s="10">
        <v>2.4699320942576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0.40858308248249997</v>
      </c>
      <c r="S241" s="9">
        <v>0.0295945250322</v>
      </c>
      <c r="T241" s="9">
        <v>0</v>
      </c>
      <c r="U241" s="9">
        <v>0</v>
      </c>
      <c r="V241" s="10">
        <v>0.15597935245080005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</v>
      </c>
      <c r="AC241" s="9">
        <v>0</v>
      </c>
      <c r="AD241" s="9">
        <v>0</v>
      </c>
      <c r="AE241" s="9">
        <v>0</v>
      </c>
      <c r="AF241" s="10">
        <v>0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0.004453748386999999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42.29223948309462</v>
      </c>
      <c r="AW241" s="9">
        <v>0.9449330377232088</v>
      </c>
      <c r="AX241" s="9">
        <v>0</v>
      </c>
      <c r="AY241" s="9">
        <v>0</v>
      </c>
      <c r="AZ241" s="10">
        <v>9.366343302798702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17.826653496533204</v>
      </c>
      <c r="BG241" s="9">
        <v>0.3492489282577</v>
      </c>
      <c r="BH241" s="9">
        <v>2.2268741935483</v>
      </c>
      <c r="BI241" s="9">
        <v>0</v>
      </c>
      <c r="BJ241" s="10">
        <v>4.992635065797401</v>
      </c>
      <c r="BK241" s="16">
        <f t="shared" si="12"/>
        <v>82.08497497868483</v>
      </c>
      <c r="BL241" s="15"/>
      <c r="BM241" s="49"/>
    </row>
    <row r="242" spans="1:65" s="12" customFormat="1" ht="15">
      <c r="A242" s="5"/>
      <c r="B242" s="8" t="s">
        <v>165</v>
      </c>
      <c r="C242" s="11">
        <v>0</v>
      </c>
      <c r="D242" s="9">
        <v>12.6048741935483</v>
      </c>
      <c r="E242" s="9">
        <v>0</v>
      </c>
      <c r="F242" s="9">
        <v>0</v>
      </c>
      <c r="G242" s="10">
        <v>0</v>
      </c>
      <c r="H242" s="11">
        <v>42.3691333724178</v>
      </c>
      <c r="I242" s="9">
        <v>3.9075109999997997</v>
      </c>
      <c r="J242" s="9">
        <v>0</v>
      </c>
      <c r="K242" s="9">
        <v>0</v>
      </c>
      <c r="L242" s="10">
        <v>2.2205816493537003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1.9475408703536998</v>
      </c>
      <c r="S242" s="9">
        <v>0.0630243709677</v>
      </c>
      <c r="T242" s="9">
        <v>0.6302437096774</v>
      </c>
      <c r="U242" s="9">
        <v>0</v>
      </c>
      <c r="V242" s="10">
        <v>0.6749601725151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2.8861544575799</v>
      </c>
      <c r="AC242" s="9">
        <v>0.0007976266128999999</v>
      </c>
      <c r="AD242" s="9">
        <v>0</v>
      </c>
      <c r="AE242" s="9">
        <v>0</v>
      </c>
      <c r="AF242" s="10">
        <v>1.0264759528061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0.9554260541599</v>
      </c>
      <c r="AM242" s="9">
        <v>3.238364048387</v>
      </c>
      <c r="AN242" s="9">
        <v>0</v>
      </c>
      <c r="AO242" s="9">
        <v>0</v>
      </c>
      <c r="AP242" s="10">
        <v>0.15144676593520004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63.926070578852496</v>
      </c>
      <c r="AW242" s="9">
        <v>11.793932214103066</v>
      </c>
      <c r="AX242" s="9">
        <v>0.0425649451612</v>
      </c>
      <c r="AY242" s="9">
        <v>0</v>
      </c>
      <c r="AZ242" s="10">
        <v>79.65253258955168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30.329195701906386</v>
      </c>
      <c r="BG242" s="9">
        <v>13.768680691160199</v>
      </c>
      <c r="BH242" s="9">
        <v>0</v>
      </c>
      <c r="BI242" s="9">
        <v>0</v>
      </c>
      <c r="BJ242" s="10">
        <v>37.42810642568369</v>
      </c>
      <c r="BK242" s="16">
        <f t="shared" si="12"/>
        <v>309.6176173907332</v>
      </c>
      <c r="BL242" s="15"/>
      <c r="BM242" s="49"/>
    </row>
    <row r="243" spans="1:65" s="12" customFormat="1" ht="15">
      <c r="A243" s="5"/>
      <c r="B243" s="8" t="s">
        <v>166</v>
      </c>
      <c r="C243" s="11">
        <v>0</v>
      </c>
      <c r="D243" s="9">
        <v>0</v>
      </c>
      <c r="E243" s="9">
        <v>0</v>
      </c>
      <c r="F243" s="9">
        <v>0</v>
      </c>
      <c r="G243" s="10">
        <v>0</v>
      </c>
      <c r="H243" s="11">
        <v>0.339631542128</v>
      </c>
      <c r="I243" s="9">
        <v>0.40597508064509996</v>
      </c>
      <c r="J243" s="9">
        <v>0</v>
      </c>
      <c r="K243" s="9">
        <v>0</v>
      </c>
      <c r="L243" s="10">
        <v>0.4583294078703001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0.5493207009016</v>
      </c>
      <c r="S243" s="9">
        <v>0</v>
      </c>
      <c r="T243" s="9">
        <v>0</v>
      </c>
      <c r="U243" s="9">
        <v>0</v>
      </c>
      <c r="V243" s="10">
        <v>0.48214544615999994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0.7516683524832</v>
      </c>
      <c r="AC243" s="9">
        <v>0</v>
      </c>
      <c r="AD243" s="9">
        <v>0</v>
      </c>
      <c r="AE243" s="9">
        <v>0</v>
      </c>
      <c r="AF243" s="10">
        <v>0.2852201493222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0.05854774219299999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35.6701170442243</v>
      </c>
      <c r="AW243" s="9">
        <v>5.2267104134252484</v>
      </c>
      <c r="AX243" s="9">
        <v>0</v>
      </c>
      <c r="AY243" s="9">
        <v>0</v>
      </c>
      <c r="AZ243" s="10">
        <v>31.925394816304806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15.396172534308</v>
      </c>
      <c r="BG243" s="9">
        <v>3.1518467444827984</v>
      </c>
      <c r="BH243" s="9">
        <v>0</v>
      </c>
      <c r="BI243" s="9">
        <v>0</v>
      </c>
      <c r="BJ243" s="10">
        <v>10.325290019689401</v>
      </c>
      <c r="BK243" s="16">
        <f t="shared" si="12"/>
        <v>105.02636999413795</v>
      </c>
      <c r="BL243" s="15"/>
      <c r="BM243" s="49"/>
    </row>
    <row r="244" spans="1:65" s="12" customFormat="1" ht="15">
      <c r="A244" s="5"/>
      <c r="B244" s="8" t="s">
        <v>167</v>
      </c>
      <c r="C244" s="11">
        <v>0</v>
      </c>
      <c r="D244" s="9">
        <v>0</v>
      </c>
      <c r="E244" s="9">
        <v>0</v>
      </c>
      <c r="F244" s="9">
        <v>0</v>
      </c>
      <c r="G244" s="10">
        <v>0</v>
      </c>
      <c r="H244" s="11">
        <v>0.5711411021281</v>
      </c>
      <c r="I244" s="9">
        <v>0.1185764193548</v>
      </c>
      <c r="J244" s="9">
        <v>0</v>
      </c>
      <c r="K244" s="9">
        <v>0</v>
      </c>
      <c r="L244" s="10">
        <v>0.8406778949990998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0.49151252167600007</v>
      </c>
      <c r="S244" s="9">
        <v>1.3270866495804998</v>
      </c>
      <c r="T244" s="9">
        <v>0</v>
      </c>
      <c r="U244" s="9">
        <v>0</v>
      </c>
      <c r="V244" s="10">
        <v>0.9068130405797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0.7940191019995999</v>
      </c>
      <c r="AC244" s="9">
        <v>0</v>
      </c>
      <c r="AD244" s="9">
        <v>0</v>
      </c>
      <c r="AE244" s="9">
        <v>0</v>
      </c>
      <c r="AF244" s="10">
        <v>0.38740574332239996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0.0532383546127</v>
      </c>
      <c r="AM244" s="9">
        <v>0</v>
      </c>
      <c r="AN244" s="9">
        <v>0</v>
      </c>
      <c r="AO244" s="9">
        <v>0</v>
      </c>
      <c r="AP244" s="10">
        <v>0.020867246129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86.98892681473511</v>
      </c>
      <c r="AW244" s="9">
        <v>8.375134120329223</v>
      </c>
      <c r="AX244" s="9">
        <v>0</v>
      </c>
      <c r="AY244" s="9">
        <v>0</v>
      </c>
      <c r="AZ244" s="10">
        <v>55.69697938607629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21.025021426023503</v>
      </c>
      <c r="BG244" s="9">
        <v>1.8758420852895996</v>
      </c>
      <c r="BH244" s="9">
        <v>0</v>
      </c>
      <c r="BI244" s="9">
        <v>0</v>
      </c>
      <c r="BJ244" s="10">
        <v>15.109524209657904</v>
      </c>
      <c r="BK244" s="16">
        <f t="shared" si="12"/>
        <v>194.58276611649353</v>
      </c>
      <c r="BL244" s="15"/>
      <c r="BM244" s="49"/>
    </row>
    <row r="245" spans="1:65" s="12" customFormat="1" ht="15">
      <c r="A245" s="5"/>
      <c r="B245" s="8" t="s">
        <v>217</v>
      </c>
      <c r="C245" s="11">
        <v>0</v>
      </c>
      <c r="D245" s="9">
        <v>10.891404170709599</v>
      </c>
      <c r="E245" s="9">
        <v>0</v>
      </c>
      <c r="F245" s="9">
        <v>0</v>
      </c>
      <c r="G245" s="10">
        <v>0</v>
      </c>
      <c r="H245" s="11">
        <v>20.0153077485753</v>
      </c>
      <c r="I245" s="9">
        <v>125.22311007416042</v>
      </c>
      <c r="J245" s="9">
        <v>2.0736641611612</v>
      </c>
      <c r="K245" s="9">
        <v>0</v>
      </c>
      <c r="L245" s="10">
        <v>18.8850950034479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9.446022141670596</v>
      </c>
      <c r="S245" s="9">
        <v>6.3922508498382</v>
      </c>
      <c r="T245" s="9">
        <v>0</v>
      </c>
      <c r="U245" s="9">
        <v>0</v>
      </c>
      <c r="V245" s="10">
        <v>8.118216303739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3.105331923772399</v>
      </c>
      <c r="AC245" s="9">
        <v>0.0188696590321</v>
      </c>
      <c r="AD245" s="9">
        <v>0</v>
      </c>
      <c r="AE245" s="9">
        <v>0</v>
      </c>
      <c r="AF245" s="10">
        <v>1.6776165123536004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6.688335007158201</v>
      </c>
      <c r="AM245" s="9">
        <v>11.990838318999801</v>
      </c>
      <c r="AN245" s="9">
        <v>0</v>
      </c>
      <c r="AO245" s="9">
        <v>0</v>
      </c>
      <c r="AP245" s="10">
        <v>1.7021009858373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556.3707979728248</v>
      </c>
      <c r="AW245" s="9">
        <v>161.6440602988868</v>
      </c>
      <c r="AX245" s="9">
        <v>0.0136968873548</v>
      </c>
      <c r="AY245" s="9">
        <v>0</v>
      </c>
      <c r="AZ245" s="10">
        <v>501.929055482201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279.7848708472184</v>
      </c>
      <c r="BG245" s="9">
        <v>78.4667209568924</v>
      </c>
      <c r="BH245" s="9">
        <v>0.4767077839676</v>
      </c>
      <c r="BI245" s="9">
        <v>0.8372627154516</v>
      </c>
      <c r="BJ245" s="10">
        <v>161.53287115207502</v>
      </c>
      <c r="BK245" s="16">
        <f t="shared" si="12"/>
        <v>1967.284206957328</v>
      </c>
      <c r="BL245" s="15"/>
      <c r="BM245" s="49"/>
    </row>
    <row r="246" spans="1:65" s="12" customFormat="1" ht="15">
      <c r="A246" s="5"/>
      <c r="B246" s="8" t="s">
        <v>168</v>
      </c>
      <c r="C246" s="11">
        <v>0</v>
      </c>
      <c r="D246" s="9">
        <v>3.8836081913869998</v>
      </c>
      <c r="E246" s="9">
        <v>0</v>
      </c>
      <c r="F246" s="9">
        <v>0</v>
      </c>
      <c r="G246" s="10">
        <v>0</v>
      </c>
      <c r="H246" s="11">
        <v>6.939840419930198</v>
      </c>
      <c r="I246" s="9">
        <v>2.8836495293218998</v>
      </c>
      <c r="J246" s="9">
        <v>0</v>
      </c>
      <c r="K246" s="9">
        <v>0</v>
      </c>
      <c r="L246" s="10">
        <v>9.5228263316101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3.342601351575399</v>
      </c>
      <c r="S246" s="9">
        <v>0.3282447648386</v>
      </c>
      <c r="T246" s="9">
        <v>0</v>
      </c>
      <c r="U246" s="9">
        <v>0</v>
      </c>
      <c r="V246" s="10">
        <v>1.8898165607392998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0.6353962998695999</v>
      </c>
      <c r="AC246" s="9">
        <v>0</v>
      </c>
      <c r="AD246" s="9">
        <v>0</v>
      </c>
      <c r="AE246" s="9">
        <v>0</v>
      </c>
      <c r="AF246" s="10">
        <v>1.3341527694509998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0.5975879090631001</v>
      </c>
      <c r="AM246" s="9">
        <v>0</v>
      </c>
      <c r="AN246" s="9">
        <v>0</v>
      </c>
      <c r="AO246" s="9">
        <v>0</v>
      </c>
      <c r="AP246" s="10">
        <v>0.1310650703862</v>
      </c>
      <c r="AQ246" s="11">
        <v>0</v>
      </c>
      <c r="AR246" s="9">
        <v>0.0525907165483</v>
      </c>
      <c r="AS246" s="9">
        <v>0</v>
      </c>
      <c r="AT246" s="9">
        <v>0</v>
      </c>
      <c r="AU246" s="10">
        <v>0</v>
      </c>
      <c r="AV246" s="11">
        <v>417.92316203283923</v>
      </c>
      <c r="AW246" s="9">
        <v>23.963440142021703</v>
      </c>
      <c r="AX246" s="9">
        <v>0</v>
      </c>
      <c r="AY246" s="9">
        <v>0</v>
      </c>
      <c r="AZ246" s="10">
        <v>285.7086219778945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221.69582402040385</v>
      </c>
      <c r="BG246" s="9">
        <v>12.9361695364151</v>
      </c>
      <c r="BH246" s="9">
        <v>0</v>
      </c>
      <c r="BI246" s="9">
        <v>0</v>
      </c>
      <c r="BJ246" s="10">
        <v>60.33613597494492</v>
      </c>
      <c r="BK246" s="16">
        <f t="shared" si="12"/>
        <v>1054.10473359924</v>
      </c>
      <c r="BL246" s="15"/>
      <c r="BM246" s="49"/>
    </row>
    <row r="247" spans="1:65" s="12" customFormat="1" ht="15">
      <c r="A247" s="5"/>
      <c r="B247" s="8" t="s">
        <v>169</v>
      </c>
      <c r="C247" s="11">
        <v>0</v>
      </c>
      <c r="D247" s="9">
        <v>24.567841776548303</v>
      </c>
      <c r="E247" s="9">
        <v>0</v>
      </c>
      <c r="F247" s="9">
        <v>0</v>
      </c>
      <c r="G247" s="10">
        <v>0</v>
      </c>
      <c r="H247" s="11">
        <v>498.21281826534386</v>
      </c>
      <c r="I247" s="9">
        <v>131.55685270241761</v>
      </c>
      <c r="J247" s="9">
        <v>1.2366177514837</v>
      </c>
      <c r="K247" s="9">
        <v>212.2171318648709</v>
      </c>
      <c r="L247" s="10">
        <v>201.07421299289635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61.041182529504894</v>
      </c>
      <c r="S247" s="9">
        <v>91.58015063657942</v>
      </c>
      <c r="T247" s="9">
        <v>0</v>
      </c>
      <c r="U247" s="9">
        <v>0</v>
      </c>
      <c r="V247" s="10">
        <v>90.26048044215527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4.876817422030499</v>
      </c>
      <c r="AC247" s="9">
        <v>1.1195149247418001</v>
      </c>
      <c r="AD247" s="9">
        <v>0</v>
      </c>
      <c r="AE247" s="9">
        <v>0</v>
      </c>
      <c r="AF247" s="10">
        <v>7.3046819915794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4.0160715396428</v>
      </c>
      <c r="AM247" s="9">
        <v>160.5484818953869</v>
      </c>
      <c r="AN247" s="9">
        <v>0</v>
      </c>
      <c r="AO247" s="9">
        <v>0</v>
      </c>
      <c r="AP247" s="10">
        <v>1.3428078074183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2468.897473364131</v>
      </c>
      <c r="AW247" s="9">
        <v>611.7260333332514</v>
      </c>
      <c r="AX247" s="9">
        <v>1.4950458393544999</v>
      </c>
      <c r="AY247" s="9">
        <v>16.4646033911289</v>
      </c>
      <c r="AZ247" s="10">
        <v>3417.9714420618925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1218.2296182082807</v>
      </c>
      <c r="BG247" s="9">
        <v>136.24278010503548</v>
      </c>
      <c r="BH247" s="9">
        <v>2.5063201319028</v>
      </c>
      <c r="BI247" s="9">
        <v>0.5174441208387</v>
      </c>
      <c r="BJ247" s="10">
        <v>827.1271024803939</v>
      </c>
      <c r="BK247" s="16">
        <f t="shared" si="12"/>
        <v>10192.13352757881</v>
      </c>
      <c r="BL247" s="15"/>
      <c r="BM247" s="49"/>
    </row>
    <row r="248" spans="1:65" s="12" customFormat="1" ht="15">
      <c r="A248" s="5"/>
      <c r="B248" s="8" t="s">
        <v>206</v>
      </c>
      <c r="C248" s="11">
        <v>0</v>
      </c>
      <c r="D248" s="9">
        <v>0.5025469354837999</v>
      </c>
      <c r="E248" s="9">
        <v>0</v>
      </c>
      <c r="F248" s="9">
        <v>0</v>
      </c>
      <c r="G248" s="10">
        <v>0</v>
      </c>
      <c r="H248" s="11">
        <v>3.3404657010955</v>
      </c>
      <c r="I248" s="9">
        <v>9.808294601161</v>
      </c>
      <c r="J248" s="9">
        <v>0</v>
      </c>
      <c r="K248" s="9">
        <v>0</v>
      </c>
      <c r="L248" s="10">
        <v>2.0091830142571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5.6435234422884015</v>
      </c>
      <c r="S248" s="9">
        <v>25.446095174645</v>
      </c>
      <c r="T248" s="9">
        <v>0</v>
      </c>
      <c r="U248" s="9">
        <v>0</v>
      </c>
      <c r="V248" s="10">
        <v>2.3855459175148006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0.0040838855481</v>
      </c>
      <c r="AC248" s="9">
        <v>0</v>
      </c>
      <c r="AD248" s="9">
        <v>0</v>
      </c>
      <c r="AE248" s="9">
        <v>0</v>
      </c>
      <c r="AF248" s="10">
        <v>0.0125653604516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0.013358252516000002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405.7124757245202</v>
      </c>
      <c r="AW248" s="9">
        <v>129.59159669363996</v>
      </c>
      <c r="AX248" s="9">
        <v>0.8087931675161001</v>
      </c>
      <c r="AY248" s="9">
        <v>0</v>
      </c>
      <c r="AZ248" s="10">
        <v>89.86382088713307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145.01158892014962</v>
      </c>
      <c r="BG248" s="9">
        <v>44.46796861741541</v>
      </c>
      <c r="BH248" s="9">
        <v>2.0696278122903</v>
      </c>
      <c r="BI248" s="9">
        <v>0</v>
      </c>
      <c r="BJ248" s="10">
        <v>44.221909636967496</v>
      </c>
      <c r="BK248" s="16">
        <f t="shared" si="12"/>
        <v>910.9134437445935</v>
      </c>
      <c r="BL248" s="15"/>
      <c r="BM248" s="49"/>
    </row>
    <row r="249" spans="1:65" s="12" customFormat="1" ht="15">
      <c r="A249" s="5"/>
      <c r="B249" s="8" t="s">
        <v>170</v>
      </c>
      <c r="C249" s="11">
        <v>0</v>
      </c>
      <c r="D249" s="9">
        <v>38.5575331959031</v>
      </c>
      <c r="E249" s="9">
        <v>0</v>
      </c>
      <c r="F249" s="9">
        <v>0</v>
      </c>
      <c r="G249" s="10">
        <v>0</v>
      </c>
      <c r="H249" s="11">
        <v>50.666493029377996</v>
      </c>
      <c r="I249" s="9">
        <v>11.950690091514701</v>
      </c>
      <c r="J249" s="9">
        <v>0</v>
      </c>
      <c r="K249" s="9">
        <v>0</v>
      </c>
      <c r="L249" s="10">
        <v>185.86212631015363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38.39986509637769</v>
      </c>
      <c r="S249" s="9">
        <v>6.030757010515299</v>
      </c>
      <c r="T249" s="9">
        <v>0</v>
      </c>
      <c r="U249" s="9">
        <v>0</v>
      </c>
      <c r="V249" s="10">
        <v>61.6153507219932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3.6059042421269005</v>
      </c>
      <c r="AC249" s="9">
        <v>0.008717336870899999</v>
      </c>
      <c r="AD249" s="9">
        <v>0</v>
      </c>
      <c r="AE249" s="9">
        <v>0</v>
      </c>
      <c r="AF249" s="10">
        <v>4.7394057389016995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3.8394384194496998</v>
      </c>
      <c r="AM249" s="9">
        <v>0.19122723019340002</v>
      </c>
      <c r="AN249" s="9">
        <v>0</v>
      </c>
      <c r="AO249" s="9">
        <v>0</v>
      </c>
      <c r="AP249" s="10">
        <v>2.1992085363214002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786.9678756232341</v>
      </c>
      <c r="AW249" s="9">
        <v>197.83157177465768</v>
      </c>
      <c r="AX249" s="9">
        <v>0.0075282444838</v>
      </c>
      <c r="AY249" s="9">
        <v>0</v>
      </c>
      <c r="AZ249" s="10">
        <v>1986.2093792467504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667.888002177796</v>
      </c>
      <c r="BG249" s="9">
        <v>51.15808524707829</v>
      </c>
      <c r="BH249" s="9">
        <v>2.3345862660642</v>
      </c>
      <c r="BI249" s="9">
        <v>0.6899444568387</v>
      </c>
      <c r="BJ249" s="10">
        <v>759.6387810435638</v>
      </c>
      <c r="BK249" s="16">
        <f t="shared" si="12"/>
        <v>4860.392471040166</v>
      </c>
      <c r="BL249" s="15"/>
      <c r="BM249" s="49"/>
    </row>
    <row r="250" spans="1:65" s="12" customFormat="1" ht="15">
      <c r="A250" s="5"/>
      <c r="B250" s="8" t="s">
        <v>171</v>
      </c>
      <c r="C250" s="11">
        <v>0</v>
      </c>
      <c r="D250" s="9">
        <v>13.946177108483699</v>
      </c>
      <c r="E250" s="9">
        <v>0</v>
      </c>
      <c r="F250" s="9">
        <v>0</v>
      </c>
      <c r="G250" s="10">
        <v>0</v>
      </c>
      <c r="H250" s="11">
        <v>33.7357090303135</v>
      </c>
      <c r="I250" s="9">
        <v>13.043940484030795</v>
      </c>
      <c r="J250" s="9">
        <v>0.9132801144516001</v>
      </c>
      <c r="K250" s="9">
        <v>0</v>
      </c>
      <c r="L250" s="10">
        <v>77.6419154369932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19.069163025666704</v>
      </c>
      <c r="S250" s="9">
        <v>3.3299094266765</v>
      </c>
      <c r="T250" s="9">
        <v>0</v>
      </c>
      <c r="U250" s="9">
        <v>0</v>
      </c>
      <c r="V250" s="10">
        <v>25.188099294865808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7.2995001985779995</v>
      </c>
      <c r="AC250" s="9">
        <v>0.1572339769675</v>
      </c>
      <c r="AD250" s="9">
        <v>0</v>
      </c>
      <c r="AE250" s="9">
        <v>0</v>
      </c>
      <c r="AF250" s="10">
        <v>2.3892504639017997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15.5206604474159</v>
      </c>
      <c r="AM250" s="9">
        <v>0.20421428464489996</v>
      </c>
      <c r="AN250" s="9">
        <v>0</v>
      </c>
      <c r="AO250" s="9">
        <v>0</v>
      </c>
      <c r="AP250" s="10">
        <v>3.0661971154175998</v>
      </c>
      <c r="AQ250" s="11">
        <v>0</v>
      </c>
      <c r="AR250" s="9">
        <v>9.0612383378709</v>
      </c>
      <c r="AS250" s="9">
        <v>0</v>
      </c>
      <c r="AT250" s="9">
        <v>0</v>
      </c>
      <c r="AU250" s="10">
        <v>0</v>
      </c>
      <c r="AV250" s="11">
        <v>748.2772792097759</v>
      </c>
      <c r="AW250" s="9">
        <v>156.90233412221278</v>
      </c>
      <c r="AX250" s="9">
        <v>2.8599407264831007</v>
      </c>
      <c r="AY250" s="9">
        <v>0</v>
      </c>
      <c r="AZ250" s="10">
        <v>895.2482567310063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589.8079156445904</v>
      </c>
      <c r="BG250" s="9">
        <v>62.740954024885205</v>
      </c>
      <c r="BH250" s="9">
        <v>2.5957082472899997</v>
      </c>
      <c r="BI250" s="9">
        <v>0</v>
      </c>
      <c r="BJ250" s="10">
        <v>269.19837108992226</v>
      </c>
      <c r="BK250" s="16">
        <f t="shared" si="12"/>
        <v>2952.197248542444</v>
      </c>
      <c r="BL250" s="15"/>
      <c r="BM250" s="49"/>
    </row>
    <row r="251" spans="1:65" s="12" customFormat="1" ht="15">
      <c r="A251" s="5"/>
      <c r="B251" s="8" t="s">
        <v>172</v>
      </c>
      <c r="C251" s="11">
        <v>0</v>
      </c>
      <c r="D251" s="9">
        <v>10.267058064516</v>
      </c>
      <c r="E251" s="9">
        <v>0</v>
      </c>
      <c r="F251" s="9">
        <v>0</v>
      </c>
      <c r="G251" s="10">
        <v>0</v>
      </c>
      <c r="H251" s="11">
        <v>0.7654121108377</v>
      </c>
      <c r="I251" s="9">
        <v>5.1336644592257</v>
      </c>
      <c r="J251" s="9">
        <v>0</v>
      </c>
      <c r="K251" s="9">
        <v>0</v>
      </c>
      <c r="L251" s="10">
        <v>0.4161539091285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0.3491585605793</v>
      </c>
      <c r="S251" s="9">
        <v>0.1054565242579</v>
      </c>
      <c r="T251" s="9">
        <v>0</v>
      </c>
      <c r="U251" s="9">
        <v>0</v>
      </c>
      <c r="V251" s="10">
        <v>0.1306000216439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0.0025391475805999998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0.0021646656773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5.0782951612903</v>
      </c>
      <c r="AS251" s="9">
        <v>0</v>
      </c>
      <c r="AT251" s="9">
        <v>0</v>
      </c>
      <c r="AU251" s="10">
        <v>0</v>
      </c>
      <c r="AV251" s="11">
        <v>1.9534389968618</v>
      </c>
      <c r="AW251" s="9">
        <v>0.48282908348387177</v>
      </c>
      <c r="AX251" s="9">
        <v>0</v>
      </c>
      <c r="AY251" s="9">
        <v>0</v>
      </c>
      <c r="AZ251" s="10">
        <v>0.9154661976093998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0.4992791607007001</v>
      </c>
      <c r="BG251" s="9">
        <v>0.05999032735470001</v>
      </c>
      <c r="BH251" s="9">
        <v>0</v>
      </c>
      <c r="BI251" s="9">
        <v>0</v>
      </c>
      <c r="BJ251" s="10">
        <v>0.2519076348691</v>
      </c>
      <c r="BK251" s="16">
        <f t="shared" si="12"/>
        <v>26.413414025616767</v>
      </c>
      <c r="BL251" s="15"/>
      <c r="BM251" s="49"/>
    </row>
    <row r="252" spans="1:65" s="12" customFormat="1" ht="15">
      <c r="A252" s="5"/>
      <c r="B252" s="8" t="s">
        <v>189</v>
      </c>
      <c r="C252" s="11">
        <v>0</v>
      </c>
      <c r="D252" s="9">
        <v>2.0134275348062998</v>
      </c>
      <c r="E252" s="9">
        <v>0</v>
      </c>
      <c r="F252" s="9">
        <v>0</v>
      </c>
      <c r="G252" s="10">
        <v>0</v>
      </c>
      <c r="H252" s="11">
        <v>14.915368176995702</v>
      </c>
      <c r="I252" s="9">
        <v>15.0926722093219</v>
      </c>
      <c r="J252" s="9">
        <v>0</v>
      </c>
      <c r="K252" s="9">
        <v>0</v>
      </c>
      <c r="L252" s="10">
        <v>22.7524384428038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12.792923444897598</v>
      </c>
      <c r="S252" s="9">
        <v>1.5388525697093998</v>
      </c>
      <c r="T252" s="9">
        <v>2.173162441129</v>
      </c>
      <c r="U252" s="9">
        <v>0</v>
      </c>
      <c r="V252" s="10">
        <v>10.910726048416402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4.8688338788686</v>
      </c>
      <c r="AC252" s="9">
        <v>0.1665523216129</v>
      </c>
      <c r="AD252" s="9">
        <v>0</v>
      </c>
      <c r="AE252" s="9">
        <v>0</v>
      </c>
      <c r="AF252" s="10">
        <v>2.000967126354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10.4510494670935</v>
      </c>
      <c r="AM252" s="9">
        <v>0.40365258709650004</v>
      </c>
      <c r="AN252" s="9">
        <v>0</v>
      </c>
      <c r="AO252" s="9">
        <v>0</v>
      </c>
      <c r="AP252" s="10">
        <v>2.2116547425792996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498.2563311911056</v>
      </c>
      <c r="AW252" s="9">
        <v>149.31903685812256</v>
      </c>
      <c r="AX252" s="9">
        <v>0.364898258129</v>
      </c>
      <c r="AY252" s="9">
        <v>0</v>
      </c>
      <c r="AZ252" s="10">
        <v>564.571297209468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411.1452676828298</v>
      </c>
      <c r="BG252" s="9">
        <v>40.745321287118294</v>
      </c>
      <c r="BH252" s="9">
        <v>0</v>
      </c>
      <c r="BI252" s="9">
        <v>1.1233581373547998</v>
      </c>
      <c r="BJ252" s="10">
        <v>189.93748860395166</v>
      </c>
      <c r="BK252" s="16">
        <f t="shared" si="12"/>
        <v>1957.7552802197645</v>
      </c>
      <c r="BL252" s="15"/>
      <c r="BM252" s="49"/>
    </row>
    <row r="253" spans="1:65" s="12" customFormat="1" ht="15">
      <c r="A253" s="5"/>
      <c r="B253" s="8" t="s">
        <v>173</v>
      </c>
      <c r="C253" s="11">
        <v>0</v>
      </c>
      <c r="D253" s="9">
        <v>1.776193555387</v>
      </c>
      <c r="E253" s="9">
        <v>0</v>
      </c>
      <c r="F253" s="9">
        <v>0</v>
      </c>
      <c r="G253" s="10">
        <v>0</v>
      </c>
      <c r="H253" s="11">
        <v>1.4316821155458</v>
      </c>
      <c r="I253" s="9">
        <v>0.059764377902900005</v>
      </c>
      <c r="J253" s="9">
        <v>0</v>
      </c>
      <c r="K253" s="9">
        <v>0</v>
      </c>
      <c r="L253" s="10">
        <v>2.9058394544173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0.5466563436753</v>
      </c>
      <c r="S253" s="9">
        <v>0.0258081651934</v>
      </c>
      <c r="T253" s="9">
        <v>0</v>
      </c>
      <c r="U253" s="9">
        <v>0</v>
      </c>
      <c r="V253" s="10">
        <v>0.6246984799335001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0.08750665941899999</v>
      </c>
      <c r="AC253" s="9">
        <v>0</v>
      </c>
      <c r="AD253" s="9">
        <v>0</v>
      </c>
      <c r="AE253" s="9">
        <v>0</v>
      </c>
      <c r="AF253" s="10">
        <v>0.0723379386128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0.0928261918055</v>
      </c>
      <c r="AM253" s="9">
        <v>0.0005723265483</v>
      </c>
      <c r="AN253" s="9">
        <v>0</v>
      </c>
      <c r="AO253" s="9">
        <v>0</v>
      </c>
      <c r="AP253" s="10">
        <v>0.05740631977380001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18.951862877731216</v>
      </c>
      <c r="AW253" s="9">
        <v>5.032947442576872</v>
      </c>
      <c r="AX253" s="9">
        <v>0</v>
      </c>
      <c r="AY253" s="9">
        <v>0</v>
      </c>
      <c r="AZ253" s="10">
        <v>34.0502070794016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7.674837240254802</v>
      </c>
      <c r="BG253" s="9">
        <v>0.3434729480637</v>
      </c>
      <c r="BH253" s="9">
        <v>0</v>
      </c>
      <c r="BI253" s="9">
        <v>0</v>
      </c>
      <c r="BJ253" s="10">
        <v>7.5614317811954015</v>
      </c>
      <c r="BK253" s="16">
        <f t="shared" si="12"/>
        <v>81.2960512974382</v>
      </c>
      <c r="BL253" s="15"/>
      <c r="BM253" s="49"/>
    </row>
    <row r="254" spans="1:65" s="12" customFormat="1" ht="15">
      <c r="A254" s="5"/>
      <c r="B254" s="8" t="s">
        <v>174</v>
      </c>
      <c r="C254" s="11">
        <v>0</v>
      </c>
      <c r="D254" s="9">
        <v>0.5131915960322</v>
      </c>
      <c r="E254" s="9">
        <v>0</v>
      </c>
      <c r="F254" s="9">
        <v>0</v>
      </c>
      <c r="G254" s="10">
        <v>0</v>
      </c>
      <c r="H254" s="11">
        <v>0.1370283344509</v>
      </c>
      <c r="I254" s="9">
        <v>0</v>
      </c>
      <c r="J254" s="9">
        <v>0</v>
      </c>
      <c r="K254" s="9">
        <v>0</v>
      </c>
      <c r="L254" s="10">
        <v>4.2627361690951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0.00042570751600000005</v>
      </c>
      <c r="S254" s="9">
        <v>0</v>
      </c>
      <c r="T254" s="9">
        <v>0</v>
      </c>
      <c r="U254" s="9">
        <v>0</v>
      </c>
      <c r="V254" s="10">
        <v>0.14227086887089999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0.011162356515900002</v>
      </c>
      <c r="AC254" s="9">
        <v>0</v>
      </c>
      <c r="AD254" s="9">
        <v>0</v>
      </c>
      <c r="AE254" s="9">
        <v>0</v>
      </c>
      <c r="AF254" s="10">
        <v>0.035943910258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</v>
      </c>
      <c r="AM254" s="9">
        <v>0</v>
      </c>
      <c r="AN254" s="9">
        <v>0</v>
      </c>
      <c r="AO254" s="9">
        <v>0</v>
      </c>
      <c r="AP254" s="10">
        <v>0.022332619258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3.0111345399273888</v>
      </c>
      <c r="AW254" s="9">
        <v>0</v>
      </c>
      <c r="AX254" s="9">
        <v>0</v>
      </c>
      <c r="AY254" s="9">
        <v>0</v>
      </c>
      <c r="AZ254" s="10">
        <v>66.88756777384671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0.1340103659027</v>
      </c>
      <c r="BG254" s="9">
        <v>0</v>
      </c>
      <c r="BH254" s="9">
        <v>0</v>
      </c>
      <c r="BI254" s="9">
        <v>0</v>
      </c>
      <c r="BJ254" s="10">
        <v>1.3734258632891003</v>
      </c>
      <c r="BK254" s="16">
        <f t="shared" si="12"/>
        <v>76.5312301049629</v>
      </c>
      <c r="BL254" s="15"/>
      <c r="BM254" s="49"/>
    </row>
    <row r="255" spans="1:65" s="12" customFormat="1" ht="15">
      <c r="A255" s="5"/>
      <c r="B255" s="8" t="s">
        <v>175</v>
      </c>
      <c r="C255" s="11">
        <v>0</v>
      </c>
      <c r="D255" s="9">
        <v>1.4563453800644002</v>
      </c>
      <c r="E255" s="9">
        <v>0</v>
      </c>
      <c r="F255" s="9">
        <v>0</v>
      </c>
      <c r="G255" s="10">
        <v>0</v>
      </c>
      <c r="H255" s="11">
        <v>1.0475210133201998</v>
      </c>
      <c r="I255" s="9">
        <v>32.5100957902579</v>
      </c>
      <c r="J255" s="9">
        <v>0</v>
      </c>
      <c r="K255" s="9">
        <v>0</v>
      </c>
      <c r="L255" s="10">
        <v>2.2682629525788998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0.6536761958683</v>
      </c>
      <c r="S255" s="9">
        <v>4.4354205926129</v>
      </c>
      <c r="T255" s="9">
        <v>0</v>
      </c>
      <c r="U255" s="9">
        <v>0</v>
      </c>
      <c r="V255" s="10">
        <v>0.5490950517401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0.0036203274192</v>
      </c>
      <c r="AC255" s="9">
        <v>0</v>
      </c>
      <c r="AD255" s="9">
        <v>0</v>
      </c>
      <c r="AE255" s="9">
        <v>0</v>
      </c>
      <c r="AF255" s="10">
        <v>0.0039052681934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0.1045089584835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6.1830392852845995</v>
      </c>
      <c r="AW255" s="9">
        <v>1.3584476879188596</v>
      </c>
      <c r="AX255" s="9">
        <v>0</v>
      </c>
      <c r="AY255" s="9">
        <v>0</v>
      </c>
      <c r="AZ255" s="10">
        <v>9.136518830399796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5.9484142204938</v>
      </c>
      <c r="BG255" s="9">
        <v>2.6650802918703</v>
      </c>
      <c r="BH255" s="9">
        <v>0</v>
      </c>
      <c r="BI255" s="9">
        <v>0</v>
      </c>
      <c r="BJ255" s="10">
        <v>4.2983943553029</v>
      </c>
      <c r="BK255" s="16">
        <f t="shared" si="12"/>
        <v>72.62234620180905</v>
      </c>
      <c r="BL255" s="15"/>
      <c r="BM255" s="49"/>
    </row>
    <row r="256" spans="1:65" s="12" customFormat="1" ht="15">
      <c r="A256" s="5"/>
      <c r="B256" s="8" t="s">
        <v>176</v>
      </c>
      <c r="C256" s="11">
        <v>0</v>
      </c>
      <c r="D256" s="9">
        <v>2.0230957399999</v>
      </c>
      <c r="E256" s="9">
        <v>0</v>
      </c>
      <c r="F256" s="9">
        <v>0</v>
      </c>
      <c r="G256" s="10">
        <v>0</v>
      </c>
      <c r="H256" s="11">
        <v>32.704654537801204</v>
      </c>
      <c r="I256" s="9">
        <v>6.365784059257</v>
      </c>
      <c r="J256" s="9">
        <v>0.4566106589032</v>
      </c>
      <c r="K256" s="9">
        <v>0.031621245225799996</v>
      </c>
      <c r="L256" s="10">
        <v>74.74054533457601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18.729916033607097</v>
      </c>
      <c r="S256" s="9">
        <v>0.057524285257699995</v>
      </c>
      <c r="T256" s="9">
        <v>0</v>
      </c>
      <c r="U256" s="9">
        <v>0</v>
      </c>
      <c r="V256" s="10">
        <v>19.9282807847701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0.47424643899929997</v>
      </c>
      <c r="AC256" s="9">
        <v>0.1020404498709</v>
      </c>
      <c r="AD256" s="9">
        <v>0</v>
      </c>
      <c r="AE256" s="9">
        <v>0</v>
      </c>
      <c r="AF256" s="10">
        <v>0.4794746596767999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0.48628344293450004</v>
      </c>
      <c r="AM256" s="9">
        <v>0</v>
      </c>
      <c r="AN256" s="9">
        <v>0</v>
      </c>
      <c r="AO256" s="9">
        <v>0</v>
      </c>
      <c r="AP256" s="10">
        <v>0.22841031051540003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305.0115680756609</v>
      </c>
      <c r="AW256" s="9">
        <v>66.1398061025025</v>
      </c>
      <c r="AX256" s="9">
        <v>0.002555579129</v>
      </c>
      <c r="AY256" s="9">
        <v>0</v>
      </c>
      <c r="AZ256" s="10">
        <v>568.8033670225363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170.7779245558402</v>
      </c>
      <c r="BG256" s="9">
        <v>19.7861479788638</v>
      </c>
      <c r="BH256" s="9">
        <v>0.0189801210322</v>
      </c>
      <c r="BI256" s="9">
        <v>5.9517236676128995</v>
      </c>
      <c r="BJ256" s="10">
        <v>149.45255192025544</v>
      </c>
      <c r="BK256" s="16">
        <f t="shared" si="12"/>
        <v>1442.753113004828</v>
      </c>
      <c r="BL256" s="15"/>
      <c r="BM256" s="49"/>
    </row>
    <row r="257" spans="1:65" s="12" customFormat="1" ht="15">
      <c r="A257" s="5"/>
      <c r="B257" s="8" t="s">
        <v>177</v>
      </c>
      <c r="C257" s="11">
        <v>0</v>
      </c>
      <c r="D257" s="9">
        <v>1.6473903357418</v>
      </c>
      <c r="E257" s="9">
        <v>0</v>
      </c>
      <c r="F257" s="9">
        <v>0</v>
      </c>
      <c r="G257" s="10">
        <v>0</v>
      </c>
      <c r="H257" s="11">
        <v>14.909632444993699</v>
      </c>
      <c r="I257" s="9">
        <v>16.503570629224196</v>
      </c>
      <c r="J257" s="9">
        <v>0</v>
      </c>
      <c r="K257" s="9">
        <v>0</v>
      </c>
      <c r="L257" s="10">
        <v>31.6214163108661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11.7139047219914</v>
      </c>
      <c r="S257" s="9">
        <v>0.39610437651559993</v>
      </c>
      <c r="T257" s="9">
        <v>0</v>
      </c>
      <c r="U257" s="9">
        <v>0</v>
      </c>
      <c r="V257" s="10">
        <v>11.705182355639701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3.0530815900627</v>
      </c>
      <c r="AC257" s="9">
        <v>0.0053177454193</v>
      </c>
      <c r="AD257" s="9">
        <v>0</v>
      </c>
      <c r="AE257" s="9">
        <v>0</v>
      </c>
      <c r="AF257" s="10">
        <v>1.4351749857408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4.6321451203834</v>
      </c>
      <c r="AM257" s="9">
        <v>0.0279220540319</v>
      </c>
      <c r="AN257" s="9">
        <v>0</v>
      </c>
      <c r="AO257" s="9">
        <v>0</v>
      </c>
      <c r="AP257" s="10">
        <v>1.8091319453528998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340.8640234176625</v>
      </c>
      <c r="AW257" s="9">
        <v>44.292219262068016</v>
      </c>
      <c r="AX257" s="9">
        <v>7.527711859387</v>
      </c>
      <c r="AY257" s="9">
        <v>0</v>
      </c>
      <c r="AZ257" s="10">
        <v>497.2198944527962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287.53502591596185</v>
      </c>
      <c r="BG257" s="9">
        <v>12.2344328997928</v>
      </c>
      <c r="BH257" s="9">
        <v>0</v>
      </c>
      <c r="BI257" s="9">
        <v>0</v>
      </c>
      <c r="BJ257" s="10">
        <v>192.6531377244615</v>
      </c>
      <c r="BK257" s="16">
        <f t="shared" si="12"/>
        <v>1481.7864201480934</v>
      </c>
      <c r="BL257" s="15"/>
      <c r="BM257" s="49"/>
    </row>
    <row r="258" spans="1:65" s="12" customFormat="1" ht="15">
      <c r="A258" s="5"/>
      <c r="B258" s="8" t="s">
        <v>178</v>
      </c>
      <c r="C258" s="11">
        <v>0</v>
      </c>
      <c r="D258" s="9">
        <v>0.48807586412899995</v>
      </c>
      <c r="E258" s="9">
        <v>0</v>
      </c>
      <c r="F258" s="9">
        <v>0</v>
      </c>
      <c r="G258" s="10">
        <v>0</v>
      </c>
      <c r="H258" s="11">
        <v>0.4883628123858</v>
      </c>
      <c r="I258" s="9">
        <v>225.1972526858061</v>
      </c>
      <c r="J258" s="9">
        <v>0</v>
      </c>
      <c r="K258" s="9">
        <v>0</v>
      </c>
      <c r="L258" s="10">
        <v>5.1274133450952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1.0406152119658998</v>
      </c>
      <c r="S258" s="9">
        <v>0.4661951654837</v>
      </c>
      <c r="T258" s="9">
        <v>0</v>
      </c>
      <c r="U258" s="9">
        <v>0</v>
      </c>
      <c r="V258" s="10">
        <v>0.9763855467727001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0.017341036418900002</v>
      </c>
      <c r="AC258" s="9">
        <v>0</v>
      </c>
      <c r="AD258" s="9">
        <v>0</v>
      </c>
      <c r="AE258" s="9">
        <v>0</v>
      </c>
      <c r="AF258" s="10">
        <v>0.0153969721612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0.03335059312849999</v>
      </c>
      <c r="AM258" s="9">
        <v>0</v>
      </c>
      <c r="AN258" s="9">
        <v>0</v>
      </c>
      <c r="AO258" s="9">
        <v>0</v>
      </c>
      <c r="AP258" s="10">
        <v>0.0255951078384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34.999128116195294</v>
      </c>
      <c r="AW258" s="9">
        <v>208.9607624894006</v>
      </c>
      <c r="AX258" s="9">
        <v>0</v>
      </c>
      <c r="AY258" s="9">
        <v>0</v>
      </c>
      <c r="AZ258" s="10">
        <v>24.1155337492383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7.3873388844480985</v>
      </c>
      <c r="BG258" s="9">
        <v>5.6806033802251</v>
      </c>
      <c r="BH258" s="9">
        <v>0</v>
      </c>
      <c r="BI258" s="9">
        <v>0</v>
      </c>
      <c r="BJ258" s="10">
        <v>228.01936742240088</v>
      </c>
      <c r="BK258" s="16">
        <f t="shared" si="12"/>
        <v>743.0387183830935</v>
      </c>
      <c r="BL258" s="15"/>
      <c r="BM258" s="49"/>
    </row>
    <row r="259" spans="1:65" s="12" customFormat="1" ht="15">
      <c r="A259" s="5"/>
      <c r="B259" s="8" t="s">
        <v>184</v>
      </c>
      <c r="C259" s="11">
        <v>0</v>
      </c>
      <c r="D259" s="9">
        <v>0.4685467741935</v>
      </c>
      <c r="E259" s="9">
        <v>0</v>
      </c>
      <c r="F259" s="9">
        <v>0</v>
      </c>
      <c r="G259" s="10">
        <v>0</v>
      </c>
      <c r="H259" s="11">
        <v>4.8341252714503</v>
      </c>
      <c r="I259" s="9">
        <v>0</v>
      </c>
      <c r="J259" s="9">
        <v>0</v>
      </c>
      <c r="K259" s="9">
        <v>0</v>
      </c>
      <c r="L259" s="10">
        <v>1.0396999919023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3.0361284174821996</v>
      </c>
      <c r="S259" s="9">
        <v>0</v>
      </c>
      <c r="T259" s="9">
        <v>0</v>
      </c>
      <c r="U259" s="9">
        <v>0</v>
      </c>
      <c r="V259" s="10">
        <v>0.6013751129023001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0.1791383188383</v>
      </c>
      <c r="AC259" s="9">
        <v>0</v>
      </c>
      <c r="AD259" s="9">
        <v>0</v>
      </c>
      <c r="AE259" s="9">
        <v>0</v>
      </c>
      <c r="AF259" s="10">
        <v>0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0.14829050164409996</v>
      </c>
      <c r="AM259" s="9">
        <v>0</v>
      </c>
      <c r="AN259" s="9">
        <v>0</v>
      </c>
      <c r="AO259" s="9">
        <v>0</v>
      </c>
      <c r="AP259" s="10">
        <v>0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162.12876957189826</v>
      </c>
      <c r="AW259" s="9">
        <v>0.0014551789028999999</v>
      </c>
      <c r="AX259" s="9">
        <v>0</v>
      </c>
      <c r="AY259" s="9">
        <v>0</v>
      </c>
      <c r="AZ259" s="10">
        <v>35.453152565424205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120.82748074516245</v>
      </c>
      <c r="BG259" s="9">
        <v>0.0007546322258</v>
      </c>
      <c r="BH259" s="9">
        <v>0</v>
      </c>
      <c r="BI259" s="9">
        <v>0</v>
      </c>
      <c r="BJ259" s="10">
        <v>7.4312435133295</v>
      </c>
      <c r="BK259" s="16">
        <f t="shared" si="12"/>
        <v>336.15016059535606</v>
      </c>
      <c r="BL259" s="15"/>
      <c r="BM259" s="49"/>
    </row>
    <row r="260" spans="1:65" s="12" customFormat="1" ht="15">
      <c r="A260" s="5"/>
      <c r="B260" s="8" t="s">
        <v>179</v>
      </c>
      <c r="C260" s="11">
        <v>0</v>
      </c>
      <c r="D260" s="9">
        <v>0.5002468262258</v>
      </c>
      <c r="E260" s="9">
        <v>0</v>
      </c>
      <c r="F260" s="9">
        <v>0</v>
      </c>
      <c r="G260" s="10">
        <v>0</v>
      </c>
      <c r="H260" s="11">
        <v>59.09463736431668</v>
      </c>
      <c r="I260" s="9">
        <v>10.0365003232249</v>
      </c>
      <c r="J260" s="9">
        <v>0.0500917087419</v>
      </c>
      <c r="K260" s="9">
        <v>0</v>
      </c>
      <c r="L260" s="10">
        <v>55.98687914757689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39.6711917783159</v>
      </c>
      <c r="S260" s="9">
        <v>1.2071039803221</v>
      </c>
      <c r="T260" s="9">
        <v>0</v>
      </c>
      <c r="U260" s="9">
        <v>0</v>
      </c>
      <c r="V260" s="10">
        <v>25.3875233935125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1.292819990483</v>
      </c>
      <c r="AC260" s="9">
        <v>0.0975445855159</v>
      </c>
      <c r="AD260" s="9">
        <v>0</v>
      </c>
      <c r="AE260" s="9">
        <v>0</v>
      </c>
      <c r="AF260" s="10">
        <v>1.0939999274511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0.7972592930632001</v>
      </c>
      <c r="AM260" s="9">
        <v>0</v>
      </c>
      <c r="AN260" s="9">
        <v>0</v>
      </c>
      <c r="AO260" s="9">
        <v>0</v>
      </c>
      <c r="AP260" s="10">
        <v>0.2326933880641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560.7549802829702</v>
      </c>
      <c r="AW260" s="9">
        <v>67.8940572738518</v>
      </c>
      <c r="AX260" s="9">
        <v>0.0515416215805</v>
      </c>
      <c r="AY260" s="9">
        <v>0</v>
      </c>
      <c r="AZ260" s="10">
        <v>383.17280385476556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368.0468272859256</v>
      </c>
      <c r="BG260" s="9">
        <v>58.07457085340869</v>
      </c>
      <c r="BH260" s="9">
        <v>0.0180540048064</v>
      </c>
      <c r="BI260" s="9">
        <v>0</v>
      </c>
      <c r="BJ260" s="10">
        <v>182.5177018952445</v>
      </c>
      <c r="BK260" s="16">
        <f t="shared" si="12"/>
        <v>1815.9790287793671</v>
      </c>
      <c r="BL260" s="15"/>
      <c r="BM260" s="49"/>
    </row>
    <row r="261" spans="1:65" s="12" customFormat="1" ht="15">
      <c r="A261" s="5"/>
      <c r="B261" s="8" t="s">
        <v>207</v>
      </c>
      <c r="C261" s="11">
        <v>0</v>
      </c>
      <c r="D261" s="9">
        <v>12.2860510087418</v>
      </c>
      <c r="E261" s="9">
        <v>0</v>
      </c>
      <c r="F261" s="9">
        <v>0</v>
      </c>
      <c r="G261" s="10">
        <v>0</v>
      </c>
      <c r="H261" s="11">
        <v>23.4168631294767</v>
      </c>
      <c r="I261" s="9">
        <v>9.387130769257302</v>
      </c>
      <c r="J261" s="9">
        <v>0</v>
      </c>
      <c r="K261" s="9">
        <v>0</v>
      </c>
      <c r="L261" s="10">
        <v>77.27519916670289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22.146009175796898</v>
      </c>
      <c r="S261" s="9">
        <v>7.693339602128501</v>
      </c>
      <c r="T261" s="9">
        <v>0</v>
      </c>
      <c r="U261" s="9">
        <v>0</v>
      </c>
      <c r="V261" s="10">
        <v>29.9431050336068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1.8797028673207</v>
      </c>
      <c r="AC261" s="9">
        <v>0</v>
      </c>
      <c r="AD261" s="9">
        <v>0</v>
      </c>
      <c r="AE261" s="9">
        <v>0</v>
      </c>
      <c r="AF261" s="10">
        <v>1.5977343794182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2.6937213201908</v>
      </c>
      <c r="AM261" s="9">
        <v>0.000201757</v>
      </c>
      <c r="AN261" s="9">
        <v>0</v>
      </c>
      <c r="AO261" s="9">
        <v>0</v>
      </c>
      <c r="AP261" s="10">
        <v>1.2345606986764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475.98096993180565</v>
      </c>
      <c r="AW261" s="9">
        <v>102.5973456999597</v>
      </c>
      <c r="AX261" s="9">
        <v>0.30529996251610003</v>
      </c>
      <c r="AY261" s="9">
        <v>0</v>
      </c>
      <c r="AZ261" s="10">
        <v>834.999845091768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454.77587279025505</v>
      </c>
      <c r="BG261" s="9">
        <v>14.973959537635798</v>
      </c>
      <c r="BH261" s="9">
        <v>0.0032598972258</v>
      </c>
      <c r="BI261" s="9">
        <v>0</v>
      </c>
      <c r="BJ261" s="10">
        <v>501.48905385295603</v>
      </c>
      <c r="BK261" s="16">
        <f t="shared" si="12"/>
        <v>2574.6792256724393</v>
      </c>
      <c r="BL261" s="15"/>
      <c r="BM261" s="56"/>
    </row>
    <row r="262" spans="1:65" s="12" customFormat="1" ht="15">
      <c r="A262" s="5"/>
      <c r="B262" s="8" t="s">
        <v>180</v>
      </c>
      <c r="C262" s="11">
        <v>0</v>
      </c>
      <c r="D262" s="9">
        <v>0.048575555580600005</v>
      </c>
      <c r="E262" s="9">
        <v>0</v>
      </c>
      <c r="F262" s="9">
        <v>0</v>
      </c>
      <c r="G262" s="10">
        <v>0</v>
      </c>
      <c r="H262" s="11">
        <v>0.6050935897085999</v>
      </c>
      <c r="I262" s="9">
        <v>0.0011305355161</v>
      </c>
      <c r="J262" s="9">
        <v>0</v>
      </c>
      <c r="K262" s="9">
        <v>0</v>
      </c>
      <c r="L262" s="10">
        <v>0.6379711429022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0.26353781483679994</v>
      </c>
      <c r="S262" s="9">
        <v>0.26502709274180003</v>
      </c>
      <c r="T262" s="9">
        <v>0</v>
      </c>
      <c r="U262" s="9">
        <v>0</v>
      </c>
      <c r="V262" s="10">
        <v>0.4639442223215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7.51680322E-05</v>
      </c>
      <c r="AC262" s="9">
        <v>0</v>
      </c>
      <c r="AD262" s="9">
        <v>0</v>
      </c>
      <c r="AE262" s="9">
        <v>0</v>
      </c>
      <c r="AF262" s="10">
        <v>0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0.003948027580499999</v>
      </c>
      <c r="AM262" s="9">
        <v>0</v>
      </c>
      <c r="AN262" s="9">
        <v>0</v>
      </c>
      <c r="AO262" s="9">
        <v>0</v>
      </c>
      <c r="AP262" s="10">
        <v>0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1.1010565406724</v>
      </c>
      <c r="AW262" s="9">
        <v>0.17390299234690143</v>
      </c>
      <c r="AX262" s="9">
        <v>0</v>
      </c>
      <c r="AY262" s="9">
        <v>0</v>
      </c>
      <c r="AZ262" s="10">
        <v>1.5095300130941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0.4215652578957</v>
      </c>
      <c r="BG262" s="9">
        <v>0</v>
      </c>
      <c r="BH262" s="9">
        <v>0</v>
      </c>
      <c r="BI262" s="9">
        <v>0</v>
      </c>
      <c r="BJ262" s="10">
        <v>0.35343382651409994</v>
      </c>
      <c r="BK262" s="16">
        <f t="shared" si="12"/>
        <v>5.848791779743501</v>
      </c>
      <c r="BL262" s="15"/>
      <c r="BM262" s="56"/>
    </row>
    <row r="263" spans="1:65" s="12" customFormat="1" ht="15">
      <c r="A263" s="5"/>
      <c r="B263" s="8" t="s">
        <v>218</v>
      </c>
      <c r="C263" s="11">
        <v>0</v>
      </c>
      <c r="D263" s="9">
        <v>1.459333548387</v>
      </c>
      <c r="E263" s="9">
        <v>0</v>
      </c>
      <c r="F263" s="9">
        <v>0</v>
      </c>
      <c r="G263" s="10">
        <v>0</v>
      </c>
      <c r="H263" s="11">
        <v>0.7999099927083</v>
      </c>
      <c r="I263" s="9">
        <v>0.2437814577741</v>
      </c>
      <c r="J263" s="9">
        <v>0</v>
      </c>
      <c r="K263" s="9">
        <v>0</v>
      </c>
      <c r="L263" s="10">
        <v>1.3235791197413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0.5323335479985</v>
      </c>
      <c r="S263" s="9">
        <v>0</v>
      </c>
      <c r="T263" s="9">
        <v>0</v>
      </c>
      <c r="U263" s="9">
        <v>0</v>
      </c>
      <c r="V263" s="10">
        <v>0.3810064205472001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0.0004831214516</v>
      </c>
      <c r="AC263" s="9">
        <v>0</v>
      </c>
      <c r="AD263" s="9">
        <v>0</v>
      </c>
      <c r="AE263" s="9">
        <v>0</v>
      </c>
      <c r="AF263" s="10">
        <v>0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</v>
      </c>
      <c r="AM263" s="9">
        <v>0</v>
      </c>
      <c r="AN263" s="9">
        <v>0</v>
      </c>
      <c r="AO263" s="9">
        <v>0</v>
      </c>
      <c r="AP263" s="10">
        <v>0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4.863917291956398</v>
      </c>
      <c r="AW263" s="9">
        <v>0.24001728370588513</v>
      </c>
      <c r="AX263" s="9">
        <v>0</v>
      </c>
      <c r="AY263" s="9">
        <v>0</v>
      </c>
      <c r="AZ263" s="10">
        <v>1.5644404146099995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2.0840488101781</v>
      </c>
      <c r="BG263" s="9">
        <v>6.5600966999999996E-06</v>
      </c>
      <c r="BH263" s="9">
        <v>0</v>
      </c>
      <c r="BI263" s="9">
        <v>0</v>
      </c>
      <c r="BJ263" s="10">
        <v>0.7917535248354001</v>
      </c>
      <c r="BK263" s="16">
        <f t="shared" si="12"/>
        <v>14.284611093990483</v>
      </c>
      <c r="BL263" s="15"/>
      <c r="BM263" s="49"/>
    </row>
    <row r="264" spans="1:65" s="20" customFormat="1" ht="15">
      <c r="A264" s="5"/>
      <c r="B264" s="14" t="s">
        <v>14</v>
      </c>
      <c r="C264" s="19">
        <f aca="true" t="shared" si="13" ref="C264:AH264">SUM(C233:C263)</f>
        <v>0</v>
      </c>
      <c r="D264" s="17">
        <f t="shared" si="13"/>
        <v>149.41049568844957</v>
      </c>
      <c r="E264" s="17">
        <f t="shared" si="13"/>
        <v>0</v>
      </c>
      <c r="F264" s="17">
        <f t="shared" si="13"/>
        <v>0</v>
      </c>
      <c r="G264" s="18">
        <f t="shared" si="13"/>
        <v>0</v>
      </c>
      <c r="H264" s="19">
        <f t="shared" si="13"/>
        <v>1049.3765397395136</v>
      </c>
      <c r="I264" s="17">
        <f t="shared" si="13"/>
        <v>1668.222009898629</v>
      </c>
      <c r="J264" s="17">
        <f t="shared" si="13"/>
        <v>7.2908512464189</v>
      </c>
      <c r="K264" s="17">
        <f t="shared" si="13"/>
        <v>212.24875311009671</v>
      </c>
      <c r="L264" s="18">
        <f t="shared" si="13"/>
        <v>937.5904896663109</v>
      </c>
      <c r="M264" s="19">
        <f t="shared" si="13"/>
        <v>0</v>
      </c>
      <c r="N264" s="17">
        <f t="shared" si="13"/>
        <v>0</v>
      </c>
      <c r="O264" s="17">
        <f t="shared" si="13"/>
        <v>0</v>
      </c>
      <c r="P264" s="17">
        <f t="shared" si="13"/>
        <v>0</v>
      </c>
      <c r="Q264" s="18">
        <f t="shared" si="13"/>
        <v>0</v>
      </c>
      <c r="R264" s="19">
        <f t="shared" si="13"/>
        <v>297.0156984345601</v>
      </c>
      <c r="S264" s="17">
        <f t="shared" si="13"/>
        <v>227.09777736486274</v>
      </c>
      <c r="T264" s="17">
        <f t="shared" si="13"/>
        <v>2.8034061508064</v>
      </c>
      <c r="U264" s="17">
        <f t="shared" si="13"/>
        <v>0</v>
      </c>
      <c r="V264" s="18">
        <f t="shared" si="13"/>
        <v>326.8229804768628</v>
      </c>
      <c r="W264" s="19">
        <f t="shared" si="13"/>
        <v>0</v>
      </c>
      <c r="X264" s="17">
        <f t="shared" si="13"/>
        <v>0</v>
      </c>
      <c r="Y264" s="17">
        <f t="shared" si="13"/>
        <v>0</v>
      </c>
      <c r="Z264" s="17">
        <f t="shared" si="13"/>
        <v>0</v>
      </c>
      <c r="AA264" s="18">
        <f t="shared" si="13"/>
        <v>0</v>
      </c>
      <c r="AB264" s="19">
        <f t="shared" si="13"/>
        <v>44.032416451072486</v>
      </c>
      <c r="AC264" s="17">
        <f t="shared" si="13"/>
        <v>1.6789967869022002</v>
      </c>
      <c r="AD264" s="17">
        <f t="shared" si="13"/>
        <v>0.0050489225806</v>
      </c>
      <c r="AE264" s="17">
        <f t="shared" si="13"/>
        <v>0</v>
      </c>
      <c r="AF264" s="18">
        <f t="shared" si="13"/>
        <v>34.112289151373794</v>
      </c>
      <c r="AG264" s="19">
        <f t="shared" si="13"/>
        <v>0</v>
      </c>
      <c r="AH264" s="17">
        <f t="shared" si="13"/>
        <v>0</v>
      </c>
      <c r="AI264" s="17">
        <f aca="true" t="shared" si="14" ref="AI264:BK264">SUM(AI233:AI263)</f>
        <v>0</v>
      </c>
      <c r="AJ264" s="17">
        <f t="shared" si="14"/>
        <v>0</v>
      </c>
      <c r="AK264" s="18">
        <f t="shared" si="14"/>
        <v>0</v>
      </c>
      <c r="AL264" s="19">
        <f t="shared" si="14"/>
        <v>52.199972562096384</v>
      </c>
      <c r="AM264" s="17">
        <f t="shared" si="14"/>
        <v>176.60547450228873</v>
      </c>
      <c r="AN264" s="17">
        <f t="shared" si="14"/>
        <v>0</v>
      </c>
      <c r="AO264" s="17">
        <f t="shared" si="14"/>
        <v>0</v>
      </c>
      <c r="AP264" s="18">
        <f t="shared" si="14"/>
        <v>14.760166402599102</v>
      </c>
      <c r="AQ264" s="19">
        <f t="shared" si="14"/>
        <v>0</v>
      </c>
      <c r="AR264" s="17">
        <f t="shared" si="14"/>
        <v>14.192124215709502</v>
      </c>
      <c r="AS264" s="17">
        <f t="shared" si="14"/>
        <v>0</v>
      </c>
      <c r="AT264" s="17">
        <f t="shared" si="14"/>
        <v>0</v>
      </c>
      <c r="AU264" s="18">
        <f t="shared" si="14"/>
        <v>0</v>
      </c>
      <c r="AV264" s="19">
        <f t="shared" si="14"/>
        <v>10072.309729961207</v>
      </c>
      <c r="AW264" s="17">
        <f t="shared" si="14"/>
        <v>3114.1693731147834</v>
      </c>
      <c r="AX264" s="17">
        <f t="shared" si="14"/>
        <v>14.1827997283851</v>
      </c>
      <c r="AY264" s="17">
        <f t="shared" si="14"/>
        <v>18.0888053749998</v>
      </c>
      <c r="AZ264" s="18">
        <f t="shared" si="14"/>
        <v>11877.87802954195</v>
      </c>
      <c r="BA264" s="19">
        <f t="shared" si="14"/>
        <v>0</v>
      </c>
      <c r="BB264" s="17">
        <f t="shared" si="14"/>
        <v>0</v>
      </c>
      <c r="BC264" s="17">
        <f t="shared" si="14"/>
        <v>0</v>
      </c>
      <c r="BD264" s="17">
        <f t="shared" si="14"/>
        <v>0</v>
      </c>
      <c r="BE264" s="18">
        <f t="shared" si="14"/>
        <v>0</v>
      </c>
      <c r="BF264" s="19">
        <f t="shared" si="14"/>
        <v>5726.1109456269205</v>
      </c>
      <c r="BG264" s="17">
        <f t="shared" si="14"/>
        <v>700.3061239296085</v>
      </c>
      <c r="BH264" s="17">
        <f t="shared" si="14"/>
        <v>14.129367167804899</v>
      </c>
      <c r="BI264" s="17">
        <f t="shared" si="14"/>
        <v>36.3769662691612</v>
      </c>
      <c r="BJ264" s="18">
        <f t="shared" si="14"/>
        <v>4032.430832100739</v>
      </c>
      <c r="BK264" s="31">
        <f t="shared" si="14"/>
        <v>40821.44846358669</v>
      </c>
      <c r="BL264" s="15"/>
      <c r="BM264" s="49"/>
    </row>
    <row r="265" spans="1:65" s="20" customFormat="1" ht="15">
      <c r="A265" s="5"/>
      <c r="B265" s="14" t="s">
        <v>25</v>
      </c>
      <c r="C265" s="19">
        <f aca="true" t="shared" si="15" ref="C265:AH265">C264+C230</f>
        <v>0</v>
      </c>
      <c r="D265" s="17">
        <f t="shared" si="15"/>
        <v>149.91379900619148</v>
      </c>
      <c r="E265" s="17">
        <f t="shared" si="15"/>
        <v>0</v>
      </c>
      <c r="F265" s="17">
        <f t="shared" si="15"/>
        <v>0</v>
      </c>
      <c r="G265" s="18">
        <f t="shared" si="15"/>
        <v>0</v>
      </c>
      <c r="H265" s="19">
        <f t="shared" si="15"/>
        <v>1154.573789354956</v>
      </c>
      <c r="I265" s="17">
        <f t="shared" si="15"/>
        <v>1668.5427594116607</v>
      </c>
      <c r="J265" s="17">
        <f t="shared" si="15"/>
        <v>7.2934988230963</v>
      </c>
      <c r="K265" s="17">
        <f t="shared" si="15"/>
        <v>212.24875311009671</v>
      </c>
      <c r="L265" s="18">
        <f t="shared" si="15"/>
        <v>998.7008651409503</v>
      </c>
      <c r="M265" s="19">
        <f t="shared" si="15"/>
        <v>0</v>
      </c>
      <c r="N265" s="17">
        <f t="shared" si="15"/>
        <v>0</v>
      </c>
      <c r="O265" s="17">
        <f t="shared" si="15"/>
        <v>0</v>
      </c>
      <c r="P265" s="17">
        <f t="shared" si="15"/>
        <v>0</v>
      </c>
      <c r="Q265" s="18">
        <f t="shared" si="15"/>
        <v>0</v>
      </c>
      <c r="R265" s="19">
        <f t="shared" si="15"/>
        <v>376.09264383580717</v>
      </c>
      <c r="S265" s="17">
        <f t="shared" si="15"/>
        <v>227.25243694357215</v>
      </c>
      <c r="T265" s="17">
        <f t="shared" si="15"/>
        <v>2.8034061508064</v>
      </c>
      <c r="U265" s="17">
        <f t="shared" si="15"/>
        <v>0</v>
      </c>
      <c r="V265" s="18">
        <f t="shared" si="15"/>
        <v>357.46931480172833</v>
      </c>
      <c r="W265" s="19">
        <f t="shared" si="15"/>
        <v>0</v>
      </c>
      <c r="X265" s="17">
        <f t="shared" si="15"/>
        <v>0</v>
      </c>
      <c r="Y265" s="17">
        <f t="shared" si="15"/>
        <v>0</v>
      </c>
      <c r="Z265" s="17">
        <f t="shared" si="15"/>
        <v>0</v>
      </c>
      <c r="AA265" s="18">
        <f t="shared" si="15"/>
        <v>0</v>
      </c>
      <c r="AB265" s="19">
        <f t="shared" si="15"/>
        <v>49.854198886134384</v>
      </c>
      <c r="AC265" s="17">
        <f t="shared" si="15"/>
        <v>1.6861233309022001</v>
      </c>
      <c r="AD265" s="17">
        <f t="shared" si="15"/>
        <v>0.0050489225806</v>
      </c>
      <c r="AE265" s="17">
        <f t="shared" si="15"/>
        <v>0</v>
      </c>
      <c r="AF265" s="18">
        <f t="shared" si="15"/>
        <v>36.22850895372729</v>
      </c>
      <c r="AG265" s="19">
        <f t="shared" si="15"/>
        <v>0</v>
      </c>
      <c r="AH265" s="17">
        <f t="shared" si="15"/>
        <v>0</v>
      </c>
      <c r="AI265" s="17">
        <f aca="true" t="shared" si="16" ref="AI265:BK265">AI264+AI230</f>
        <v>0</v>
      </c>
      <c r="AJ265" s="17">
        <f t="shared" si="16"/>
        <v>0</v>
      </c>
      <c r="AK265" s="18">
        <f t="shared" si="16"/>
        <v>0</v>
      </c>
      <c r="AL265" s="19">
        <f t="shared" si="16"/>
        <v>57.43400682857698</v>
      </c>
      <c r="AM265" s="17">
        <f t="shared" si="16"/>
        <v>209.2178574332563</v>
      </c>
      <c r="AN265" s="17">
        <f t="shared" si="16"/>
        <v>0</v>
      </c>
      <c r="AO265" s="17">
        <f t="shared" si="16"/>
        <v>0</v>
      </c>
      <c r="AP265" s="18">
        <f t="shared" si="16"/>
        <v>16.380907728823303</v>
      </c>
      <c r="AQ265" s="19">
        <f t="shared" si="16"/>
        <v>0</v>
      </c>
      <c r="AR265" s="17">
        <f t="shared" si="16"/>
        <v>14.192124215709502</v>
      </c>
      <c r="AS265" s="17">
        <f t="shared" si="16"/>
        <v>0</v>
      </c>
      <c r="AT265" s="17">
        <f t="shared" si="16"/>
        <v>0</v>
      </c>
      <c r="AU265" s="18">
        <f t="shared" si="16"/>
        <v>0</v>
      </c>
      <c r="AV265" s="19">
        <f t="shared" si="16"/>
        <v>11659.92600630186</v>
      </c>
      <c r="AW265" s="17">
        <f t="shared" si="16"/>
        <v>3131.7560991799764</v>
      </c>
      <c r="AX265" s="17">
        <f t="shared" si="16"/>
        <v>14.405074165643</v>
      </c>
      <c r="AY265" s="17">
        <f t="shared" si="16"/>
        <v>18.1073888657417</v>
      </c>
      <c r="AZ265" s="18">
        <f t="shared" si="16"/>
        <v>12731.154442403984</v>
      </c>
      <c r="BA265" s="19">
        <f t="shared" si="16"/>
        <v>0</v>
      </c>
      <c r="BB265" s="17">
        <f t="shared" si="16"/>
        <v>0</v>
      </c>
      <c r="BC265" s="17">
        <f t="shared" si="16"/>
        <v>0</v>
      </c>
      <c r="BD265" s="17">
        <f t="shared" si="16"/>
        <v>0</v>
      </c>
      <c r="BE265" s="18">
        <f t="shared" si="16"/>
        <v>0</v>
      </c>
      <c r="BF265" s="19">
        <f t="shared" si="16"/>
        <v>6980.629579016258</v>
      </c>
      <c r="BG265" s="17">
        <f t="shared" si="16"/>
        <v>719.7634799426345</v>
      </c>
      <c r="BH265" s="17">
        <f t="shared" si="16"/>
        <v>14.129367167804899</v>
      </c>
      <c r="BI265" s="17">
        <f t="shared" si="16"/>
        <v>36.3769662691612</v>
      </c>
      <c r="BJ265" s="18">
        <f t="shared" si="16"/>
        <v>4464.405169888035</v>
      </c>
      <c r="BK265" s="18">
        <f t="shared" si="16"/>
        <v>45310.543616079674</v>
      </c>
      <c r="BL265" s="15"/>
      <c r="BM265" s="49"/>
    </row>
    <row r="266" spans="3:65" ht="15" customHeight="1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5"/>
      <c r="BM266" s="49"/>
    </row>
    <row r="267" spans="1:65" s="12" customFormat="1" ht="15">
      <c r="A267" s="5" t="s">
        <v>26</v>
      </c>
      <c r="B267" s="26" t="s">
        <v>27</v>
      </c>
      <c r="C267" s="11"/>
      <c r="D267" s="9"/>
      <c r="E267" s="9"/>
      <c r="F267" s="9"/>
      <c r="G267" s="10"/>
      <c r="H267" s="11"/>
      <c r="I267" s="9"/>
      <c r="J267" s="9"/>
      <c r="K267" s="9"/>
      <c r="L267" s="10"/>
      <c r="M267" s="11"/>
      <c r="N267" s="9"/>
      <c r="O267" s="9"/>
      <c r="P267" s="9"/>
      <c r="Q267" s="10"/>
      <c r="R267" s="11"/>
      <c r="S267" s="9"/>
      <c r="T267" s="9"/>
      <c r="U267" s="9"/>
      <c r="V267" s="10"/>
      <c r="W267" s="11"/>
      <c r="X267" s="9"/>
      <c r="Y267" s="9"/>
      <c r="Z267" s="9"/>
      <c r="AA267" s="10"/>
      <c r="AB267" s="11"/>
      <c r="AC267" s="9"/>
      <c r="AD267" s="9"/>
      <c r="AE267" s="9"/>
      <c r="AF267" s="10"/>
      <c r="AG267" s="11"/>
      <c r="AH267" s="9"/>
      <c r="AI267" s="9"/>
      <c r="AJ267" s="9"/>
      <c r="AK267" s="10"/>
      <c r="AL267" s="11"/>
      <c r="AM267" s="9"/>
      <c r="AN267" s="9"/>
      <c r="AO267" s="9"/>
      <c r="AP267" s="10"/>
      <c r="AQ267" s="11"/>
      <c r="AR267" s="9"/>
      <c r="AS267" s="9"/>
      <c r="AT267" s="9"/>
      <c r="AU267" s="10"/>
      <c r="AV267" s="11"/>
      <c r="AW267" s="9"/>
      <c r="AX267" s="9"/>
      <c r="AY267" s="9"/>
      <c r="AZ267" s="10"/>
      <c r="BA267" s="11"/>
      <c r="BB267" s="9"/>
      <c r="BC267" s="9"/>
      <c r="BD267" s="9"/>
      <c r="BE267" s="10"/>
      <c r="BF267" s="11"/>
      <c r="BG267" s="9"/>
      <c r="BH267" s="9"/>
      <c r="BI267" s="9"/>
      <c r="BJ267" s="10"/>
      <c r="BK267" s="16"/>
      <c r="BL267" s="15"/>
      <c r="BM267" s="49"/>
    </row>
    <row r="268" spans="1:65" s="12" customFormat="1" ht="15">
      <c r="A268" s="5" t="s">
        <v>9</v>
      </c>
      <c r="B268" s="14" t="s">
        <v>28</v>
      </c>
      <c r="C268" s="11"/>
      <c r="D268" s="9"/>
      <c r="E268" s="9"/>
      <c r="F268" s="9"/>
      <c r="G268" s="10"/>
      <c r="H268" s="11"/>
      <c r="I268" s="9"/>
      <c r="J268" s="9"/>
      <c r="K268" s="9"/>
      <c r="L268" s="10"/>
      <c r="M268" s="11"/>
      <c r="N268" s="9"/>
      <c r="O268" s="9"/>
      <c r="P268" s="9"/>
      <c r="Q268" s="10"/>
      <c r="R268" s="11"/>
      <c r="S268" s="9"/>
      <c r="T268" s="9"/>
      <c r="U268" s="9"/>
      <c r="V268" s="10"/>
      <c r="W268" s="11"/>
      <c r="X268" s="9"/>
      <c r="Y268" s="9"/>
      <c r="Z268" s="9"/>
      <c r="AA268" s="10"/>
      <c r="AB268" s="11"/>
      <c r="AC268" s="9"/>
      <c r="AD268" s="9"/>
      <c r="AE268" s="9"/>
      <c r="AF268" s="10"/>
      <c r="AG268" s="11"/>
      <c r="AH268" s="9"/>
      <c r="AI268" s="9"/>
      <c r="AJ268" s="9"/>
      <c r="AK268" s="10"/>
      <c r="AL268" s="11"/>
      <c r="AM268" s="9"/>
      <c r="AN268" s="9"/>
      <c r="AO268" s="9"/>
      <c r="AP268" s="10"/>
      <c r="AQ268" s="11"/>
      <c r="AR268" s="9"/>
      <c r="AS268" s="9"/>
      <c r="AT268" s="9"/>
      <c r="AU268" s="10"/>
      <c r="AV268" s="11"/>
      <c r="AW268" s="9"/>
      <c r="AX268" s="9"/>
      <c r="AY268" s="9"/>
      <c r="AZ268" s="10"/>
      <c r="BA268" s="11"/>
      <c r="BB268" s="9"/>
      <c r="BC268" s="9"/>
      <c r="BD268" s="9"/>
      <c r="BE268" s="10"/>
      <c r="BF268" s="11"/>
      <c r="BG268" s="9"/>
      <c r="BH268" s="9"/>
      <c r="BI268" s="9"/>
      <c r="BJ268" s="10"/>
      <c r="BK268" s="16"/>
      <c r="BL268" s="15"/>
      <c r="BM268" s="49"/>
    </row>
    <row r="269" spans="1:65" s="12" customFormat="1" ht="15">
      <c r="A269" s="5"/>
      <c r="B269" s="8" t="s">
        <v>219</v>
      </c>
      <c r="C269" s="11">
        <v>0</v>
      </c>
      <c r="D269" s="9">
        <v>1.8384119352902002</v>
      </c>
      <c r="E269" s="9">
        <v>0</v>
      </c>
      <c r="F269" s="9">
        <v>0</v>
      </c>
      <c r="G269" s="10">
        <v>0</v>
      </c>
      <c r="H269" s="11">
        <v>20.2101341306415</v>
      </c>
      <c r="I269" s="9">
        <v>29.5007904694833</v>
      </c>
      <c r="J269" s="9">
        <v>0.484886045129</v>
      </c>
      <c r="K269" s="9">
        <v>0</v>
      </c>
      <c r="L269" s="10">
        <v>23.823630752190798</v>
      </c>
      <c r="M269" s="11">
        <v>0</v>
      </c>
      <c r="N269" s="9">
        <v>0</v>
      </c>
      <c r="O269" s="9">
        <v>0</v>
      </c>
      <c r="P269" s="9">
        <v>0</v>
      </c>
      <c r="Q269" s="10">
        <v>0</v>
      </c>
      <c r="R269" s="11">
        <v>6.369856795448</v>
      </c>
      <c r="S269" s="9">
        <v>5.150800586579901</v>
      </c>
      <c r="T269" s="9">
        <v>0</v>
      </c>
      <c r="U269" s="9">
        <v>0</v>
      </c>
      <c r="V269" s="10">
        <v>8.796608478932699</v>
      </c>
      <c r="W269" s="11">
        <v>0</v>
      </c>
      <c r="X269" s="9">
        <v>0</v>
      </c>
      <c r="Y269" s="9">
        <v>0</v>
      </c>
      <c r="Z269" s="9">
        <v>0</v>
      </c>
      <c r="AA269" s="10">
        <v>0</v>
      </c>
      <c r="AB269" s="11">
        <v>0.6628874689670001</v>
      </c>
      <c r="AC269" s="9">
        <v>0</v>
      </c>
      <c r="AD269" s="9">
        <v>0</v>
      </c>
      <c r="AE269" s="9">
        <v>0</v>
      </c>
      <c r="AF269" s="10">
        <v>0.1996018759995</v>
      </c>
      <c r="AG269" s="11">
        <v>0</v>
      </c>
      <c r="AH269" s="9">
        <v>0</v>
      </c>
      <c r="AI269" s="9">
        <v>0</v>
      </c>
      <c r="AJ269" s="9">
        <v>0</v>
      </c>
      <c r="AK269" s="10">
        <v>0</v>
      </c>
      <c r="AL269" s="11">
        <v>0.1295705454505</v>
      </c>
      <c r="AM269" s="9">
        <v>0</v>
      </c>
      <c r="AN269" s="9">
        <v>0</v>
      </c>
      <c r="AO269" s="9">
        <v>0</v>
      </c>
      <c r="AP269" s="10">
        <v>0.3308817114831</v>
      </c>
      <c r="AQ269" s="11">
        <v>0</v>
      </c>
      <c r="AR269" s="9">
        <v>0</v>
      </c>
      <c r="AS269" s="9">
        <v>0</v>
      </c>
      <c r="AT269" s="9">
        <v>0</v>
      </c>
      <c r="AU269" s="10">
        <v>0</v>
      </c>
      <c r="AV269" s="11">
        <v>530.206058387421</v>
      </c>
      <c r="AW269" s="9">
        <v>246.1872540676274</v>
      </c>
      <c r="AX269" s="9">
        <v>0.015410885193500002</v>
      </c>
      <c r="AY269" s="9">
        <v>0</v>
      </c>
      <c r="AZ269" s="10">
        <v>484.3415659993476</v>
      </c>
      <c r="BA269" s="11">
        <v>0</v>
      </c>
      <c r="BB269" s="9">
        <v>0</v>
      </c>
      <c r="BC269" s="9">
        <v>0</v>
      </c>
      <c r="BD269" s="9">
        <v>0</v>
      </c>
      <c r="BE269" s="10">
        <v>0</v>
      </c>
      <c r="BF269" s="11">
        <v>366.3703013892661</v>
      </c>
      <c r="BG269" s="9">
        <v>79.289147062506</v>
      </c>
      <c r="BH269" s="9">
        <v>2.7860860792903</v>
      </c>
      <c r="BI269" s="9">
        <v>0</v>
      </c>
      <c r="BJ269" s="10">
        <v>239.1129351742755</v>
      </c>
      <c r="BK269" s="16">
        <f>SUM(C269:BJ269)</f>
        <v>2045.8068198405228</v>
      </c>
      <c r="BL269" s="15"/>
      <c r="BM269" s="49"/>
    </row>
    <row r="270" spans="1:65" s="20" customFormat="1" ht="15">
      <c r="A270" s="5"/>
      <c r="B270" s="14" t="s">
        <v>29</v>
      </c>
      <c r="C270" s="19">
        <f>SUM(C269)</f>
        <v>0</v>
      </c>
      <c r="D270" s="17">
        <f>SUM(D269)</f>
        <v>1.8384119352902002</v>
      </c>
      <c r="E270" s="17">
        <f>SUM(E269)</f>
        <v>0</v>
      </c>
      <c r="F270" s="17">
        <f>SUM(F269)</f>
        <v>0</v>
      </c>
      <c r="G270" s="18">
        <f>SUM(G269)</f>
        <v>0</v>
      </c>
      <c r="H270" s="19">
        <f aca="true" t="shared" si="17" ref="H270:BJ270">SUM(H269)</f>
        <v>20.2101341306415</v>
      </c>
      <c r="I270" s="17">
        <f t="shared" si="17"/>
        <v>29.5007904694833</v>
      </c>
      <c r="J270" s="17">
        <f t="shared" si="17"/>
        <v>0.484886045129</v>
      </c>
      <c r="K270" s="17">
        <f t="shared" si="17"/>
        <v>0</v>
      </c>
      <c r="L270" s="18">
        <f t="shared" si="17"/>
        <v>23.823630752190798</v>
      </c>
      <c r="M270" s="19">
        <f t="shared" si="17"/>
        <v>0</v>
      </c>
      <c r="N270" s="17">
        <f t="shared" si="17"/>
        <v>0</v>
      </c>
      <c r="O270" s="17">
        <f t="shared" si="17"/>
        <v>0</v>
      </c>
      <c r="P270" s="17">
        <f t="shared" si="17"/>
        <v>0</v>
      </c>
      <c r="Q270" s="18">
        <f t="shared" si="17"/>
        <v>0</v>
      </c>
      <c r="R270" s="19">
        <f t="shared" si="17"/>
        <v>6.369856795448</v>
      </c>
      <c r="S270" s="17">
        <f t="shared" si="17"/>
        <v>5.150800586579901</v>
      </c>
      <c r="T270" s="17">
        <f t="shared" si="17"/>
        <v>0</v>
      </c>
      <c r="U270" s="17">
        <f t="shared" si="17"/>
        <v>0</v>
      </c>
      <c r="V270" s="18">
        <f t="shared" si="17"/>
        <v>8.796608478932699</v>
      </c>
      <c r="W270" s="19">
        <f t="shared" si="17"/>
        <v>0</v>
      </c>
      <c r="X270" s="17">
        <f t="shared" si="17"/>
        <v>0</v>
      </c>
      <c r="Y270" s="17">
        <f t="shared" si="17"/>
        <v>0</v>
      </c>
      <c r="Z270" s="17">
        <f t="shared" si="17"/>
        <v>0</v>
      </c>
      <c r="AA270" s="18">
        <f t="shared" si="17"/>
        <v>0</v>
      </c>
      <c r="AB270" s="19">
        <f t="shared" si="17"/>
        <v>0.6628874689670001</v>
      </c>
      <c r="AC270" s="17">
        <f t="shared" si="17"/>
        <v>0</v>
      </c>
      <c r="AD270" s="17">
        <f t="shared" si="17"/>
        <v>0</v>
      </c>
      <c r="AE270" s="17">
        <f t="shared" si="17"/>
        <v>0</v>
      </c>
      <c r="AF270" s="18">
        <f t="shared" si="17"/>
        <v>0.1996018759995</v>
      </c>
      <c r="AG270" s="19">
        <f t="shared" si="17"/>
        <v>0</v>
      </c>
      <c r="AH270" s="17">
        <f t="shared" si="17"/>
        <v>0</v>
      </c>
      <c r="AI270" s="17">
        <f t="shared" si="17"/>
        <v>0</v>
      </c>
      <c r="AJ270" s="17">
        <f t="shared" si="17"/>
        <v>0</v>
      </c>
      <c r="AK270" s="18">
        <f t="shared" si="17"/>
        <v>0</v>
      </c>
      <c r="AL270" s="19">
        <f t="shared" si="17"/>
        <v>0.1295705454505</v>
      </c>
      <c r="AM270" s="17">
        <f t="shared" si="17"/>
        <v>0</v>
      </c>
      <c r="AN270" s="17">
        <f t="shared" si="17"/>
        <v>0</v>
      </c>
      <c r="AO270" s="17">
        <f t="shared" si="17"/>
        <v>0</v>
      </c>
      <c r="AP270" s="18">
        <f t="shared" si="17"/>
        <v>0.3308817114831</v>
      </c>
      <c r="AQ270" s="19">
        <f t="shared" si="17"/>
        <v>0</v>
      </c>
      <c r="AR270" s="17">
        <f t="shared" si="17"/>
        <v>0</v>
      </c>
      <c r="AS270" s="17">
        <f t="shared" si="17"/>
        <v>0</v>
      </c>
      <c r="AT270" s="17">
        <f t="shared" si="17"/>
        <v>0</v>
      </c>
      <c r="AU270" s="18">
        <f t="shared" si="17"/>
        <v>0</v>
      </c>
      <c r="AV270" s="19">
        <f t="shared" si="17"/>
        <v>530.206058387421</v>
      </c>
      <c r="AW270" s="17">
        <f t="shared" si="17"/>
        <v>246.1872540676274</v>
      </c>
      <c r="AX270" s="17">
        <f t="shared" si="17"/>
        <v>0.015410885193500002</v>
      </c>
      <c r="AY270" s="17">
        <f t="shared" si="17"/>
        <v>0</v>
      </c>
      <c r="AZ270" s="18">
        <f t="shared" si="17"/>
        <v>484.3415659993476</v>
      </c>
      <c r="BA270" s="19">
        <f t="shared" si="17"/>
        <v>0</v>
      </c>
      <c r="BB270" s="17">
        <f t="shared" si="17"/>
        <v>0</v>
      </c>
      <c r="BC270" s="17">
        <f t="shared" si="17"/>
        <v>0</v>
      </c>
      <c r="BD270" s="17">
        <f t="shared" si="17"/>
        <v>0</v>
      </c>
      <c r="BE270" s="18">
        <f t="shared" si="17"/>
        <v>0</v>
      </c>
      <c r="BF270" s="19">
        <f t="shared" si="17"/>
        <v>366.3703013892661</v>
      </c>
      <c r="BG270" s="17">
        <f t="shared" si="17"/>
        <v>79.289147062506</v>
      </c>
      <c r="BH270" s="17">
        <f t="shared" si="17"/>
        <v>2.7860860792903</v>
      </c>
      <c r="BI270" s="17">
        <f t="shared" si="17"/>
        <v>0</v>
      </c>
      <c r="BJ270" s="18">
        <f t="shared" si="17"/>
        <v>239.1129351742755</v>
      </c>
      <c r="BK270" s="31">
        <f>SUM(BK269)</f>
        <v>2045.8068198405228</v>
      </c>
      <c r="BL270" s="15"/>
      <c r="BM270" s="49"/>
    </row>
    <row r="271" spans="3:65" ht="15" customHeight="1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5"/>
      <c r="BM271" s="49"/>
    </row>
    <row r="272" spans="1:65" s="12" customFormat="1" ht="15">
      <c r="A272" s="5" t="s">
        <v>43</v>
      </c>
      <c r="B272" s="23" t="s">
        <v>44</v>
      </c>
      <c r="C272" s="51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3"/>
      <c r="BL272" s="15"/>
      <c r="BM272" s="49"/>
    </row>
    <row r="273" spans="1:65" s="12" customFormat="1" ht="15">
      <c r="A273" s="5" t="s">
        <v>9</v>
      </c>
      <c r="B273" s="32" t="s">
        <v>45</v>
      </c>
      <c r="C273" s="51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3"/>
      <c r="BL273" s="15"/>
      <c r="BM273" s="49"/>
    </row>
    <row r="274" spans="1:65" s="12" customFormat="1" ht="15">
      <c r="A274" s="5"/>
      <c r="B274" s="8" t="s">
        <v>331</v>
      </c>
      <c r="C274" s="11">
        <v>0</v>
      </c>
      <c r="D274" s="9">
        <v>0.6018</v>
      </c>
      <c r="E274" s="9">
        <v>0</v>
      </c>
      <c r="F274" s="9">
        <v>0</v>
      </c>
      <c r="G274" s="10">
        <v>0</v>
      </c>
      <c r="H274" s="11">
        <v>125.9893</v>
      </c>
      <c r="I274" s="9">
        <v>1097.2477</v>
      </c>
      <c r="J274" s="9">
        <v>0.0145</v>
      </c>
      <c r="K274" s="9">
        <v>0.8019</v>
      </c>
      <c r="L274" s="10">
        <v>108.4121</v>
      </c>
      <c r="M274" s="11">
        <v>0</v>
      </c>
      <c r="N274" s="9">
        <v>0</v>
      </c>
      <c r="O274" s="9">
        <v>0</v>
      </c>
      <c r="P274" s="9">
        <v>0</v>
      </c>
      <c r="Q274" s="10">
        <v>0</v>
      </c>
      <c r="R274" s="11">
        <v>63.4105</v>
      </c>
      <c r="S274" s="9">
        <v>2.1066</v>
      </c>
      <c r="T274" s="9">
        <v>0.0036</v>
      </c>
      <c r="U274" s="9">
        <v>0</v>
      </c>
      <c r="V274" s="10">
        <v>16.8779</v>
      </c>
      <c r="W274" s="11">
        <v>0</v>
      </c>
      <c r="X274" s="9">
        <v>0</v>
      </c>
      <c r="Y274" s="9">
        <v>0</v>
      </c>
      <c r="Z274" s="9">
        <v>0</v>
      </c>
      <c r="AA274" s="10">
        <v>0</v>
      </c>
      <c r="AB274" s="11">
        <v>0</v>
      </c>
      <c r="AC274" s="9">
        <v>0</v>
      </c>
      <c r="AD274" s="9">
        <v>0</v>
      </c>
      <c r="AE274" s="9">
        <v>0</v>
      </c>
      <c r="AF274" s="10">
        <v>0</v>
      </c>
      <c r="AG274" s="11">
        <v>0</v>
      </c>
      <c r="AH274" s="9">
        <v>0</v>
      </c>
      <c r="AI274" s="9">
        <v>0</v>
      </c>
      <c r="AJ274" s="9">
        <v>0</v>
      </c>
      <c r="AK274" s="10">
        <v>0</v>
      </c>
      <c r="AL274" s="11">
        <v>0</v>
      </c>
      <c r="AM274" s="9">
        <v>0</v>
      </c>
      <c r="AN274" s="9">
        <v>0</v>
      </c>
      <c r="AO274" s="9">
        <v>0</v>
      </c>
      <c r="AP274" s="10">
        <v>0</v>
      </c>
      <c r="AQ274" s="11">
        <v>0</v>
      </c>
      <c r="AR274" s="9">
        <v>0</v>
      </c>
      <c r="AS274" s="9">
        <v>0</v>
      </c>
      <c r="AT274" s="9">
        <v>0</v>
      </c>
      <c r="AU274" s="10">
        <v>0</v>
      </c>
      <c r="AV274" s="11">
        <v>0</v>
      </c>
      <c r="AW274" s="9">
        <v>0</v>
      </c>
      <c r="AX274" s="9">
        <v>0</v>
      </c>
      <c r="AY274" s="9">
        <v>0</v>
      </c>
      <c r="AZ274" s="10">
        <v>0</v>
      </c>
      <c r="BA274" s="11">
        <v>0</v>
      </c>
      <c r="BB274" s="9">
        <v>0</v>
      </c>
      <c r="BC274" s="9">
        <v>0</v>
      </c>
      <c r="BD274" s="9">
        <v>0</v>
      </c>
      <c r="BE274" s="10">
        <v>0</v>
      </c>
      <c r="BF274" s="11">
        <v>0</v>
      </c>
      <c r="BG274" s="9">
        <v>0</v>
      </c>
      <c r="BH274" s="9">
        <v>0</v>
      </c>
      <c r="BI274" s="9">
        <v>0</v>
      </c>
      <c r="BJ274" s="10">
        <v>0</v>
      </c>
      <c r="BK274" s="16">
        <f>SUM(C274:BJ274)</f>
        <v>1415.4659</v>
      </c>
      <c r="BL274" s="24"/>
      <c r="BM274" s="49"/>
    </row>
    <row r="275" spans="1:65" s="20" customFormat="1" ht="15">
      <c r="A275" s="5"/>
      <c r="B275" s="14" t="s">
        <v>11</v>
      </c>
      <c r="C275" s="19">
        <f>C274</f>
        <v>0</v>
      </c>
      <c r="D275" s="17">
        <f>D274</f>
        <v>0.6018</v>
      </c>
      <c r="E275" s="17">
        <f>E274</f>
        <v>0</v>
      </c>
      <c r="F275" s="17">
        <f>F274</f>
        <v>0</v>
      </c>
      <c r="G275" s="18">
        <f>G274</f>
        <v>0</v>
      </c>
      <c r="H275" s="19">
        <f aca="true" t="shared" si="18" ref="H275:BK275">H274</f>
        <v>125.9893</v>
      </c>
      <c r="I275" s="17">
        <f t="shared" si="18"/>
        <v>1097.2477</v>
      </c>
      <c r="J275" s="17">
        <f t="shared" si="18"/>
        <v>0.0145</v>
      </c>
      <c r="K275" s="17">
        <f t="shared" si="18"/>
        <v>0.8019</v>
      </c>
      <c r="L275" s="18">
        <f t="shared" si="18"/>
        <v>108.4121</v>
      </c>
      <c r="M275" s="19">
        <f t="shared" si="18"/>
        <v>0</v>
      </c>
      <c r="N275" s="17">
        <f t="shared" si="18"/>
        <v>0</v>
      </c>
      <c r="O275" s="17">
        <f t="shared" si="18"/>
        <v>0</v>
      </c>
      <c r="P275" s="17">
        <f t="shared" si="18"/>
        <v>0</v>
      </c>
      <c r="Q275" s="18">
        <f t="shared" si="18"/>
        <v>0</v>
      </c>
      <c r="R275" s="19">
        <f t="shared" si="18"/>
        <v>63.4105</v>
      </c>
      <c r="S275" s="17">
        <f t="shared" si="18"/>
        <v>2.1066</v>
      </c>
      <c r="T275" s="17">
        <f t="shared" si="18"/>
        <v>0.0036</v>
      </c>
      <c r="U275" s="17">
        <f t="shared" si="18"/>
        <v>0</v>
      </c>
      <c r="V275" s="18">
        <f t="shared" si="18"/>
        <v>16.8779</v>
      </c>
      <c r="W275" s="19">
        <f t="shared" si="18"/>
        <v>0</v>
      </c>
      <c r="X275" s="17">
        <f t="shared" si="18"/>
        <v>0</v>
      </c>
      <c r="Y275" s="17">
        <f t="shared" si="18"/>
        <v>0</v>
      </c>
      <c r="Z275" s="17">
        <f t="shared" si="18"/>
        <v>0</v>
      </c>
      <c r="AA275" s="18">
        <f t="shared" si="18"/>
        <v>0</v>
      </c>
      <c r="AB275" s="19">
        <f t="shared" si="18"/>
        <v>0</v>
      </c>
      <c r="AC275" s="17">
        <f t="shared" si="18"/>
        <v>0</v>
      </c>
      <c r="AD275" s="17">
        <f t="shared" si="18"/>
        <v>0</v>
      </c>
      <c r="AE275" s="17">
        <f t="shared" si="18"/>
        <v>0</v>
      </c>
      <c r="AF275" s="18">
        <f t="shared" si="18"/>
        <v>0</v>
      </c>
      <c r="AG275" s="19">
        <f t="shared" si="18"/>
        <v>0</v>
      </c>
      <c r="AH275" s="17">
        <f t="shared" si="18"/>
        <v>0</v>
      </c>
      <c r="AI275" s="17">
        <f t="shared" si="18"/>
        <v>0</v>
      </c>
      <c r="AJ275" s="17">
        <f t="shared" si="18"/>
        <v>0</v>
      </c>
      <c r="AK275" s="18">
        <f t="shared" si="18"/>
        <v>0</v>
      </c>
      <c r="AL275" s="19">
        <f t="shared" si="18"/>
        <v>0</v>
      </c>
      <c r="AM275" s="17">
        <f t="shared" si="18"/>
        <v>0</v>
      </c>
      <c r="AN275" s="17">
        <f t="shared" si="18"/>
        <v>0</v>
      </c>
      <c r="AO275" s="17">
        <f t="shared" si="18"/>
        <v>0</v>
      </c>
      <c r="AP275" s="18">
        <f t="shared" si="18"/>
        <v>0</v>
      </c>
      <c r="AQ275" s="19">
        <f t="shared" si="18"/>
        <v>0</v>
      </c>
      <c r="AR275" s="17">
        <f t="shared" si="18"/>
        <v>0</v>
      </c>
      <c r="AS275" s="17">
        <f t="shared" si="18"/>
        <v>0</v>
      </c>
      <c r="AT275" s="17">
        <f t="shared" si="18"/>
        <v>0</v>
      </c>
      <c r="AU275" s="18">
        <f t="shared" si="18"/>
        <v>0</v>
      </c>
      <c r="AV275" s="19">
        <f t="shared" si="18"/>
        <v>0</v>
      </c>
      <c r="AW275" s="17">
        <f t="shared" si="18"/>
        <v>0</v>
      </c>
      <c r="AX275" s="17">
        <f t="shared" si="18"/>
        <v>0</v>
      </c>
      <c r="AY275" s="17">
        <f t="shared" si="18"/>
        <v>0</v>
      </c>
      <c r="AZ275" s="18">
        <f t="shared" si="18"/>
        <v>0</v>
      </c>
      <c r="BA275" s="19">
        <f t="shared" si="18"/>
        <v>0</v>
      </c>
      <c r="BB275" s="17">
        <f t="shared" si="18"/>
        <v>0</v>
      </c>
      <c r="BC275" s="17">
        <f t="shared" si="18"/>
        <v>0</v>
      </c>
      <c r="BD275" s="17">
        <f t="shared" si="18"/>
        <v>0</v>
      </c>
      <c r="BE275" s="18">
        <f t="shared" si="18"/>
        <v>0</v>
      </c>
      <c r="BF275" s="19">
        <f t="shared" si="18"/>
        <v>0</v>
      </c>
      <c r="BG275" s="17">
        <f t="shared" si="18"/>
        <v>0</v>
      </c>
      <c r="BH275" s="17">
        <f t="shared" si="18"/>
        <v>0</v>
      </c>
      <c r="BI275" s="17">
        <f t="shared" si="18"/>
        <v>0</v>
      </c>
      <c r="BJ275" s="18">
        <f t="shared" si="18"/>
        <v>0</v>
      </c>
      <c r="BK275" s="18">
        <f t="shared" si="18"/>
        <v>1415.4659</v>
      </c>
      <c r="BL275" s="15"/>
      <c r="BM275" s="49"/>
    </row>
    <row r="276" spans="1:65" s="12" customFormat="1" ht="15">
      <c r="A276" s="5" t="s">
        <v>12</v>
      </c>
      <c r="B276" s="6" t="s">
        <v>46</v>
      </c>
      <c r="C276" s="51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3"/>
      <c r="BL276" s="15"/>
      <c r="BM276" s="49"/>
    </row>
    <row r="277" spans="1:65" s="12" customFormat="1" ht="15">
      <c r="A277" s="5"/>
      <c r="B277" s="8" t="s">
        <v>332</v>
      </c>
      <c r="C277" s="11">
        <v>0</v>
      </c>
      <c r="D277" s="9">
        <v>1.6083</v>
      </c>
      <c r="E277" s="9">
        <v>0</v>
      </c>
      <c r="F277" s="9">
        <v>0</v>
      </c>
      <c r="G277" s="10">
        <v>0</v>
      </c>
      <c r="H277" s="11">
        <v>4.1246</v>
      </c>
      <c r="I277" s="9">
        <v>263.955</v>
      </c>
      <c r="J277" s="9">
        <v>8.8133</v>
      </c>
      <c r="K277" s="9">
        <v>0</v>
      </c>
      <c r="L277" s="10">
        <v>1.0475</v>
      </c>
      <c r="M277" s="11">
        <v>0</v>
      </c>
      <c r="N277" s="9">
        <v>0</v>
      </c>
      <c r="O277" s="9">
        <v>0</v>
      </c>
      <c r="P277" s="9">
        <v>0</v>
      </c>
      <c r="Q277" s="10">
        <v>0</v>
      </c>
      <c r="R277" s="11">
        <v>3.6296</v>
      </c>
      <c r="S277" s="9">
        <v>0</v>
      </c>
      <c r="T277" s="9">
        <v>0</v>
      </c>
      <c r="U277" s="9">
        <v>0</v>
      </c>
      <c r="V277" s="10">
        <v>0.4865</v>
      </c>
      <c r="W277" s="11">
        <v>0</v>
      </c>
      <c r="X277" s="9">
        <v>0</v>
      </c>
      <c r="Y277" s="9">
        <v>0</v>
      </c>
      <c r="Z277" s="9">
        <v>0</v>
      </c>
      <c r="AA277" s="10">
        <v>0</v>
      </c>
      <c r="AB277" s="11">
        <v>0</v>
      </c>
      <c r="AC277" s="9">
        <v>0</v>
      </c>
      <c r="AD277" s="9">
        <v>0</v>
      </c>
      <c r="AE277" s="9">
        <v>0</v>
      </c>
      <c r="AF277" s="10">
        <v>0</v>
      </c>
      <c r="AG277" s="11">
        <v>0</v>
      </c>
      <c r="AH277" s="9">
        <v>0</v>
      </c>
      <c r="AI277" s="9">
        <v>0</v>
      </c>
      <c r="AJ277" s="9">
        <v>0</v>
      </c>
      <c r="AK277" s="10">
        <v>0</v>
      </c>
      <c r="AL277" s="11">
        <v>0</v>
      </c>
      <c r="AM277" s="9">
        <v>0</v>
      </c>
      <c r="AN277" s="9">
        <v>0</v>
      </c>
      <c r="AO277" s="9">
        <v>0</v>
      </c>
      <c r="AP277" s="10">
        <v>0</v>
      </c>
      <c r="AQ277" s="11">
        <v>0</v>
      </c>
      <c r="AR277" s="9">
        <v>0</v>
      </c>
      <c r="AS277" s="9">
        <v>0</v>
      </c>
      <c r="AT277" s="9">
        <v>0</v>
      </c>
      <c r="AU277" s="10">
        <v>0</v>
      </c>
      <c r="AV277" s="11">
        <v>0</v>
      </c>
      <c r="AW277" s="9">
        <v>0</v>
      </c>
      <c r="AX277" s="9">
        <v>0</v>
      </c>
      <c r="AY277" s="9">
        <v>0</v>
      </c>
      <c r="AZ277" s="10">
        <v>0</v>
      </c>
      <c r="BA277" s="11">
        <v>0</v>
      </c>
      <c r="BB277" s="9">
        <v>0</v>
      </c>
      <c r="BC277" s="9">
        <v>0</v>
      </c>
      <c r="BD277" s="9">
        <v>0</v>
      </c>
      <c r="BE277" s="10">
        <v>0</v>
      </c>
      <c r="BF277" s="11">
        <v>0</v>
      </c>
      <c r="BG277" s="9">
        <v>0</v>
      </c>
      <c r="BH277" s="9">
        <v>0</v>
      </c>
      <c r="BI277" s="9">
        <v>0</v>
      </c>
      <c r="BJ277" s="10">
        <v>0</v>
      </c>
      <c r="BK277" s="16">
        <f aca="true" t="shared" si="19" ref="BK277:BK283">SUM(C277:BJ277)</f>
        <v>283.66479999999996</v>
      </c>
      <c r="BL277" s="24"/>
      <c r="BM277" s="49"/>
    </row>
    <row r="278" spans="1:65" s="12" customFormat="1" ht="15">
      <c r="A278" s="5"/>
      <c r="B278" s="8" t="s">
        <v>333</v>
      </c>
      <c r="C278" s="11">
        <v>0</v>
      </c>
      <c r="D278" s="9">
        <v>2.8055</v>
      </c>
      <c r="E278" s="9">
        <v>0</v>
      </c>
      <c r="F278" s="9">
        <v>0</v>
      </c>
      <c r="G278" s="10">
        <v>0</v>
      </c>
      <c r="H278" s="11">
        <v>1.2643</v>
      </c>
      <c r="I278" s="9">
        <v>0.5746</v>
      </c>
      <c r="J278" s="9">
        <v>0</v>
      </c>
      <c r="K278" s="9">
        <v>0</v>
      </c>
      <c r="L278" s="10">
        <v>0</v>
      </c>
      <c r="M278" s="11">
        <v>0</v>
      </c>
      <c r="N278" s="9">
        <v>0</v>
      </c>
      <c r="O278" s="9">
        <v>0</v>
      </c>
      <c r="P278" s="9">
        <v>0</v>
      </c>
      <c r="Q278" s="10">
        <v>0</v>
      </c>
      <c r="R278" s="11">
        <v>1.4985</v>
      </c>
      <c r="S278" s="9">
        <v>0.0037</v>
      </c>
      <c r="T278" s="9">
        <v>0</v>
      </c>
      <c r="U278" s="9">
        <v>0</v>
      </c>
      <c r="V278" s="10">
        <v>0</v>
      </c>
      <c r="W278" s="11">
        <v>0</v>
      </c>
      <c r="X278" s="9">
        <v>0</v>
      </c>
      <c r="Y278" s="9">
        <v>0</v>
      </c>
      <c r="Z278" s="9">
        <v>0</v>
      </c>
      <c r="AA278" s="10">
        <v>0</v>
      </c>
      <c r="AB278" s="11">
        <v>0</v>
      </c>
      <c r="AC278" s="9">
        <v>0</v>
      </c>
      <c r="AD278" s="9">
        <v>0</v>
      </c>
      <c r="AE278" s="9">
        <v>0</v>
      </c>
      <c r="AF278" s="10">
        <v>0</v>
      </c>
      <c r="AG278" s="11">
        <v>0</v>
      </c>
      <c r="AH278" s="9">
        <v>0</v>
      </c>
      <c r="AI278" s="9">
        <v>0</v>
      </c>
      <c r="AJ278" s="9">
        <v>0</v>
      </c>
      <c r="AK278" s="10">
        <v>0</v>
      </c>
      <c r="AL278" s="11">
        <v>0</v>
      </c>
      <c r="AM278" s="9">
        <v>0</v>
      </c>
      <c r="AN278" s="9">
        <v>0</v>
      </c>
      <c r="AO278" s="9">
        <v>0</v>
      </c>
      <c r="AP278" s="10">
        <v>0</v>
      </c>
      <c r="AQ278" s="11">
        <v>0</v>
      </c>
      <c r="AR278" s="9">
        <v>0</v>
      </c>
      <c r="AS278" s="9">
        <v>0</v>
      </c>
      <c r="AT278" s="9">
        <v>0</v>
      </c>
      <c r="AU278" s="10">
        <v>0</v>
      </c>
      <c r="AV278" s="11">
        <v>0</v>
      </c>
      <c r="AW278" s="9">
        <v>0</v>
      </c>
      <c r="AX278" s="9">
        <v>0</v>
      </c>
      <c r="AY278" s="9">
        <v>0</v>
      </c>
      <c r="AZ278" s="10">
        <v>0</v>
      </c>
      <c r="BA278" s="11">
        <v>0</v>
      </c>
      <c r="BB278" s="9">
        <v>0</v>
      </c>
      <c r="BC278" s="9">
        <v>0</v>
      </c>
      <c r="BD278" s="9">
        <v>0</v>
      </c>
      <c r="BE278" s="10">
        <v>0</v>
      </c>
      <c r="BF278" s="11">
        <v>0</v>
      </c>
      <c r="BG278" s="9">
        <v>0</v>
      </c>
      <c r="BH278" s="9">
        <v>0</v>
      </c>
      <c r="BI278" s="9">
        <v>0</v>
      </c>
      <c r="BJ278" s="10">
        <v>0</v>
      </c>
      <c r="BK278" s="16">
        <f t="shared" si="19"/>
        <v>6.1466</v>
      </c>
      <c r="BL278" s="24"/>
      <c r="BM278" s="49"/>
    </row>
    <row r="279" spans="1:65" s="12" customFormat="1" ht="15">
      <c r="A279" s="5"/>
      <c r="B279" s="29" t="s">
        <v>334</v>
      </c>
      <c r="C279" s="11">
        <v>0</v>
      </c>
      <c r="D279" s="9">
        <v>18.8583</v>
      </c>
      <c r="E279" s="9">
        <v>0</v>
      </c>
      <c r="F279" s="9">
        <v>0</v>
      </c>
      <c r="G279" s="10">
        <v>0</v>
      </c>
      <c r="H279" s="11">
        <v>0.8195</v>
      </c>
      <c r="I279" s="9">
        <v>3.77</v>
      </c>
      <c r="J279" s="9">
        <v>0.3849</v>
      </c>
      <c r="K279" s="9">
        <v>0</v>
      </c>
      <c r="L279" s="10">
        <v>1.1279</v>
      </c>
      <c r="M279" s="11">
        <v>0</v>
      </c>
      <c r="N279" s="9">
        <v>0</v>
      </c>
      <c r="O279" s="9">
        <v>0</v>
      </c>
      <c r="P279" s="9">
        <v>0</v>
      </c>
      <c r="Q279" s="10">
        <v>0</v>
      </c>
      <c r="R279" s="11">
        <v>0.1793</v>
      </c>
      <c r="S279" s="9">
        <v>0.7985</v>
      </c>
      <c r="T279" s="9">
        <v>0</v>
      </c>
      <c r="U279" s="9">
        <v>0</v>
      </c>
      <c r="V279" s="10">
        <v>0</v>
      </c>
      <c r="W279" s="11">
        <v>0</v>
      </c>
      <c r="X279" s="9">
        <v>0</v>
      </c>
      <c r="Y279" s="9">
        <v>0</v>
      </c>
      <c r="Z279" s="9">
        <v>0</v>
      </c>
      <c r="AA279" s="10">
        <v>0</v>
      </c>
      <c r="AB279" s="11">
        <v>0</v>
      </c>
      <c r="AC279" s="9">
        <v>0</v>
      </c>
      <c r="AD279" s="9">
        <v>0</v>
      </c>
      <c r="AE279" s="9">
        <v>0</v>
      </c>
      <c r="AF279" s="10">
        <v>0</v>
      </c>
      <c r="AG279" s="11">
        <v>0</v>
      </c>
      <c r="AH279" s="9">
        <v>0</v>
      </c>
      <c r="AI279" s="9">
        <v>0</v>
      </c>
      <c r="AJ279" s="9">
        <v>0</v>
      </c>
      <c r="AK279" s="10">
        <v>0</v>
      </c>
      <c r="AL279" s="11">
        <v>0</v>
      </c>
      <c r="AM279" s="9">
        <v>0</v>
      </c>
      <c r="AN279" s="9">
        <v>0</v>
      </c>
      <c r="AO279" s="9">
        <v>0</v>
      </c>
      <c r="AP279" s="10">
        <v>0</v>
      </c>
      <c r="AQ279" s="11">
        <v>0</v>
      </c>
      <c r="AR279" s="9">
        <v>0</v>
      </c>
      <c r="AS279" s="9">
        <v>0</v>
      </c>
      <c r="AT279" s="9">
        <v>0</v>
      </c>
      <c r="AU279" s="10">
        <v>0</v>
      </c>
      <c r="AV279" s="11">
        <v>0</v>
      </c>
      <c r="AW279" s="9">
        <v>0</v>
      </c>
      <c r="AX279" s="9">
        <v>0</v>
      </c>
      <c r="AY279" s="9">
        <v>0</v>
      </c>
      <c r="AZ279" s="10">
        <v>0</v>
      </c>
      <c r="BA279" s="11">
        <v>0</v>
      </c>
      <c r="BB279" s="9">
        <v>0</v>
      </c>
      <c r="BC279" s="9">
        <v>0</v>
      </c>
      <c r="BD279" s="9">
        <v>0</v>
      </c>
      <c r="BE279" s="10">
        <v>0</v>
      </c>
      <c r="BF279" s="11">
        <v>0</v>
      </c>
      <c r="BG279" s="9">
        <v>0</v>
      </c>
      <c r="BH279" s="9">
        <v>0</v>
      </c>
      <c r="BI279" s="9">
        <v>0</v>
      </c>
      <c r="BJ279" s="10">
        <v>0</v>
      </c>
      <c r="BK279" s="16">
        <f t="shared" si="19"/>
        <v>25.938400000000005</v>
      </c>
      <c r="BL279" s="24"/>
      <c r="BM279" s="49"/>
    </row>
    <row r="280" spans="1:65" s="12" customFormat="1" ht="15">
      <c r="A280" s="5"/>
      <c r="B280" s="29" t="s">
        <v>335</v>
      </c>
      <c r="C280" s="11">
        <v>0</v>
      </c>
      <c r="D280" s="9">
        <v>12.8241</v>
      </c>
      <c r="E280" s="9">
        <v>0</v>
      </c>
      <c r="F280" s="9">
        <v>0</v>
      </c>
      <c r="G280" s="10">
        <v>0</v>
      </c>
      <c r="H280" s="11">
        <v>0.4504</v>
      </c>
      <c r="I280" s="9">
        <v>0.2398</v>
      </c>
      <c r="J280" s="9">
        <v>0</v>
      </c>
      <c r="K280" s="9">
        <v>0</v>
      </c>
      <c r="L280" s="10">
        <v>0.1924</v>
      </c>
      <c r="M280" s="11">
        <v>0</v>
      </c>
      <c r="N280" s="9">
        <v>0</v>
      </c>
      <c r="O280" s="9">
        <v>0</v>
      </c>
      <c r="P280" s="9">
        <v>0</v>
      </c>
      <c r="Q280" s="10">
        <v>0</v>
      </c>
      <c r="R280" s="11">
        <v>0.1732</v>
      </c>
      <c r="S280" s="9">
        <v>0</v>
      </c>
      <c r="T280" s="9">
        <v>0</v>
      </c>
      <c r="U280" s="9">
        <v>0</v>
      </c>
      <c r="V280" s="10">
        <v>0</v>
      </c>
      <c r="W280" s="11">
        <v>0</v>
      </c>
      <c r="X280" s="9">
        <v>0</v>
      </c>
      <c r="Y280" s="9">
        <v>0</v>
      </c>
      <c r="Z280" s="9">
        <v>0</v>
      </c>
      <c r="AA280" s="10">
        <v>0</v>
      </c>
      <c r="AB280" s="11">
        <v>0</v>
      </c>
      <c r="AC280" s="9">
        <v>0</v>
      </c>
      <c r="AD280" s="9">
        <v>0</v>
      </c>
      <c r="AE280" s="9">
        <v>0</v>
      </c>
      <c r="AF280" s="10">
        <v>0</v>
      </c>
      <c r="AG280" s="11">
        <v>0</v>
      </c>
      <c r="AH280" s="9">
        <v>0</v>
      </c>
      <c r="AI280" s="9">
        <v>0</v>
      </c>
      <c r="AJ280" s="9">
        <v>0</v>
      </c>
      <c r="AK280" s="10">
        <v>0</v>
      </c>
      <c r="AL280" s="11">
        <v>0</v>
      </c>
      <c r="AM280" s="9">
        <v>0</v>
      </c>
      <c r="AN280" s="9">
        <v>0</v>
      </c>
      <c r="AO280" s="9">
        <v>0</v>
      </c>
      <c r="AP280" s="10">
        <v>0</v>
      </c>
      <c r="AQ280" s="11">
        <v>0</v>
      </c>
      <c r="AR280" s="9">
        <v>0</v>
      </c>
      <c r="AS280" s="9">
        <v>0</v>
      </c>
      <c r="AT280" s="9">
        <v>0</v>
      </c>
      <c r="AU280" s="10">
        <v>0</v>
      </c>
      <c r="AV280" s="11">
        <v>0</v>
      </c>
      <c r="AW280" s="9">
        <v>0</v>
      </c>
      <c r="AX280" s="9">
        <v>0</v>
      </c>
      <c r="AY280" s="9">
        <v>0</v>
      </c>
      <c r="AZ280" s="10">
        <v>0</v>
      </c>
      <c r="BA280" s="11">
        <v>0</v>
      </c>
      <c r="BB280" s="9">
        <v>0</v>
      </c>
      <c r="BC280" s="9">
        <v>0</v>
      </c>
      <c r="BD280" s="9">
        <v>0</v>
      </c>
      <c r="BE280" s="10">
        <v>0</v>
      </c>
      <c r="BF280" s="11">
        <v>0</v>
      </c>
      <c r="BG280" s="9">
        <v>0</v>
      </c>
      <c r="BH280" s="9">
        <v>0</v>
      </c>
      <c r="BI280" s="9">
        <v>0</v>
      </c>
      <c r="BJ280" s="10">
        <v>0</v>
      </c>
      <c r="BK280" s="16">
        <f t="shared" si="19"/>
        <v>13.8799</v>
      </c>
      <c r="BL280" s="24"/>
      <c r="BM280" s="49"/>
    </row>
    <row r="281" spans="1:65" s="12" customFormat="1" ht="15">
      <c r="A281" s="5"/>
      <c r="B281" s="29" t="s">
        <v>336</v>
      </c>
      <c r="C281" s="11">
        <v>0</v>
      </c>
      <c r="D281" s="9">
        <v>10.8125</v>
      </c>
      <c r="E281" s="9">
        <v>0</v>
      </c>
      <c r="F281" s="9">
        <v>0</v>
      </c>
      <c r="G281" s="10">
        <v>0</v>
      </c>
      <c r="H281" s="11">
        <v>0.5836</v>
      </c>
      <c r="I281" s="9">
        <v>0.0363</v>
      </c>
      <c r="J281" s="9">
        <v>0</v>
      </c>
      <c r="K281" s="9">
        <v>0</v>
      </c>
      <c r="L281" s="10">
        <v>0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0.1479</v>
      </c>
      <c r="S281" s="9">
        <v>0.0047</v>
      </c>
      <c r="T281" s="9">
        <v>0</v>
      </c>
      <c r="U281" s="9">
        <v>0</v>
      </c>
      <c r="V281" s="10">
        <v>0.1081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0</v>
      </c>
      <c r="AC281" s="9">
        <v>0</v>
      </c>
      <c r="AD281" s="9">
        <v>0</v>
      </c>
      <c r="AE281" s="9">
        <v>0</v>
      </c>
      <c r="AF281" s="10">
        <v>0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</v>
      </c>
      <c r="AM281" s="9">
        <v>0</v>
      </c>
      <c r="AN281" s="9">
        <v>0</v>
      </c>
      <c r="AO281" s="9">
        <v>0</v>
      </c>
      <c r="AP281" s="10">
        <v>0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0</v>
      </c>
      <c r="AW281" s="9">
        <v>0</v>
      </c>
      <c r="AX281" s="9">
        <v>0</v>
      </c>
      <c r="AY281" s="9">
        <v>0</v>
      </c>
      <c r="AZ281" s="10">
        <v>0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0</v>
      </c>
      <c r="BG281" s="9">
        <v>0</v>
      </c>
      <c r="BH281" s="9">
        <v>0</v>
      </c>
      <c r="BI281" s="9">
        <v>0</v>
      </c>
      <c r="BJ281" s="10">
        <v>0</v>
      </c>
      <c r="BK281" s="16">
        <f t="shared" si="19"/>
        <v>11.693100000000001</v>
      </c>
      <c r="BL281" s="24"/>
      <c r="BM281" s="49"/>
    </row>
    <row r="282" spans="1:65" s="12" customFormat="1" ht="15">
      <c r="A282" s="5"/>
      <c r="B282" s="29" t="s">
        <v>337</v>
      </c>
      <c r="C282" s="11">
        <v>0</v>
      </c>
      <c r="D282" s="9">
        <v>35.996500000000005</v>
      </c>
      <c r="E282" s="9">
        <v>0</v>
      </c>
      <c r="F282" s="9">
        <v>0</v>
      </c>
      <c r="G282" s="10">
        <v>0</v>
      </c>
      <c r="H282" s="11">
        <v>0.3137</v>
      </c>
      <c r="I282" s="9">
        <v>2.2358</v>
      </c>
      <c r="J282" s="9">
        <v>0</v>
      </c>
      <c r="K282" s="9">
        <v>0</v>
      </c>
      <c r="L282" s="10">
        <v>0.1001</v>
      </c>
      <c r="M282" s="11">
        <v>0</v>
      </c>
      <c r="N282" s="9">
        <v>0</v>
      </c>
      <c r="O282" s="9">
        <v>0</v>
      </c>
      <c r="P282" s="9">
        <v>0</v>
      </c>
      <c r="Q282" s="10">
        <v>0</v>
      </c>
      <c r="R282" s="11">
        <v>0.0594</v>
      </c>
      <c r="S282" s="9">
        <v>0.7757</v>
      </c>
      <c r="T282" s="9">
        <v>0</v>
      </c>
      <c r="U282" s="9">
        <v>0</v>
      </c>
      <c r="V282" s="10">
        <v>0</v>
      </c>
      <c r="W282" s="11">
        <v>0</v>
      </c>
      <c r="X282" s="9">
        <v>0</v>
      </c>
      <c r="Y282" s="9">
        <v>0</v>
      </c>
      <c r="Z282" s="9">
        <v>0</v>
      </c>
      <c r="AA282" s="10">
        <v>0</v>
      </c>
      <c r="AB282" s="11">
        <v>0</v>
      </c>
      <c r="AC282" s="9">
        <v>0</v>
      </c>
      <c r="AD282" s="9">
        <v>0</v>
      </c>
      <c r="AE282" s="9">
        <v>0</v>
      </c>
      <c r="AF282" s="10">
        <v>0</v>
      </c>
      <c r="AG282" s="11">
        <v>0</v>
      </c>
      <c r="AH282" s="9">
        <v>0</v>
      </c>
      <c r="AI282" s="9">
        <v>0</v>
      </c>
      <c r="AJ282" s="9">
        <v>0</v>
      </c>
      <c r="AK282" s="10">
        <v>0</v>
      </c>
      <c r="AL282" s="11">
        <v>0</v>
      </c>
      <c r="AM282" s="9">
        <v>0</v>
      </c>
      <c r="AN282" s="9">
        <v>0</v>
      </c>
      <c r="AO282" s="9">
        <v>0</v>
      </c>
      <c r="AP282" s="10">
        <v>0</v>
      </c>
      <c r="AQ282" s="11">
        <v>0</v>
      </c>
      <c r="AR282" s="9">
        <v>0</v>
      </c>
      <c r="AS282" s="9">
        <v>0</v>
      </c>
      <c r="AT282" s="9">
        <v>0</v>
      </c>
      <c r="AU282" s="10">
        <v>0</v>
      </c>
      <c r="AV282" s="11">
        <v>0</v>
      </c>
      <c r="AW282" s="9">
        <v>0</v>
      </c>
      <c r="AX282" s="9">
        <v>0</v>
      </c>
      <c r="AY282" s="9">
        <v>0</v>
      </c>
      <c r="AZ282" s="10">
        <v>0</v>
      </c>
      <c r="BA282" s="11">
        <v>0</v>
      </c>
      <c r="BB282" s="9">
        <v>0</v>
      </c>
      <c r="BC282" s="9">
        <v>0</v>
      </c>
      <c r="BD282" s="9">
        <v>0</v>
      </c>
      <c r="BE282" s="10">
        <v>0</v>
      </c>
      <c r="BF282" s="11">
        <v>0</v>
      </c>
      <c r="BG282" s="9">
        <v>0</v>
      </c>
      <c r="BH282" s="9">
        <v>0</v>
      </c>
      <c r="BI282" s="9">
        <v>0</v>
      </c>
      <c r="BJ282" s="10">
        <v>0</v>
      </c>
      <c r="BK282" s="16">
        <f t="shared" si="19"/>
        <v>39.481199999999994</v>
      </c>
      <c r="BL282" s="24"/>
      <c r="BM282" s="56"/>
    </row>
    <row r="283" spans="1:65" s="12" customFormat="1" ht="15">
      <c r="A283" s="5"/>
      <c r="B283" s="29" t="s">
        <v>338</v>
      </c>
      <c r="C283" s="11">
        <v>0</v>
      </c>
      <c r="D283" s="9">
        <v>15.4436</v>
      </c>
      <c r="E283" s="9">
        <v>0</v>
      </c>
      <c r="F283" s="9">
        <v>0</v>
      </c>
      <c r="G283" s="10">
        <v>0</v>
      </c>
      <c r="H283" s="11">
        <v>0.1635</v>
      </c>
      <c r="I283" s="9">
        <v>0.2005</v>
      </c>
      <c r="J283" s="9">
        <v>0</v>
      </c>
      <c r="K283" s="9">
        <v>0</v>
      </c>
      <c r="L283" s="10">
        <v>0.0935</v>
      </c>
      <c r="M283" s="11">
        <v>0</v>
      </c>
      <c r="N283" s="9">
        <v>0</v>
      </c>
      <c r="O283" s="9">
        <v>0</v>
      </c>
      <c r="P283" s="9">
        <v>0</v>
      </c>
      <c r="Q283" s="10">
        <v>0</v>
      </c>
      <c r="R283" s="11">
        <v>0.032</v>
      </c>
      <c r="S283" s="9">
        <v>0.2157</v>
      </c>
      <c r="T283" s="9">
        <v>0</v>
      </c>
      <c r="U283" s="9">
        <v>0</v>
      </c>
      <c r="V283" s="10">
        <v>0</v>
      </c>
      <c r="W283" s="11">
        <v>0</v>
      </c>
      <c r="X283" s="9">
        <v>0</v>
      </c>
      <c r="Y283" s="9">
        <v>0</v>
      </c>
      <c r="Z283" s="9">
        <v>0</v>
      </c>
      <c r="AA283" s="10">
        <v>0</v>
      </c>
      <c r="AB283" s="11">
        <v>0</v>
      </c>
      <c r="AC283" s="9">
        <v>0</v>
      </c>
      <c r="AD283" s="9">
        <v>0</v>
      </c>
      <c r="AE283" s="9">
        <v>0</v>
      </c>
      <c r="AF283" s="10">
        <v>0</v>
      </c>
      <c r="AG283" s="11">
        <v>0</v>
      </c>
      <c r="AH283" s="9">
        <v>0</v>
      </c>
      <c r="AI283" s="9">
        <v>0</v>
      </c>
      <c r="AJ283" s="9">
        <v>0</v>
      </c>
      <c r="AK283" s="10">
        <v>0</v>
      </c>
      <c r="AL283" s="11">
        <v>0</v>
      </c>
      <c r="AM283" s="9">
        <v>0</v>
      </c>
      <c r="AN283" s="9">
        <v>0</v>
      </c>
      <c r="AO283" s="9">
        <v>0</v>
      </c>
      <c r="AP283" s="10">
        <v>0</v>
      </c>
      <c r="AQ283" s="11">
        <v>0</v>
      </c>
      <c r="AR283" s="9">
        <v>0</v>
      </c>
      <c r="AS283" s="9">
        <v>0</v>
      </c>
      <c r="AT283" s="9">
        <v>0</v>
      </c>
      <c r="AU283" s="10">
        <v>0</v>
      </c>
      <c r="AV283" s="11">
        <v>0</v>
      </c>
      <c r="AW283" s="9">
        <v>0</v>
      </c>
      <c r="AX283" s="9">
        <v>0</v>
      </c>
      <c r="AY283" s="9">
        <v>0</v>
      </c>
      <c r="AZ283" s="10">
        <v>0</v>
      </c>
      <c r="BA283" s="11">
        <v>0</v>
      </c>
      <c r="BB283" s="9">
        <v>0</v>
      </c>
      <c r="BC283" s="9">
        <v>0</v>
      </c>
      <c r="BD283" s="9">
        <v>0</v>
      </c>
      <c r="BE283" s="10">
        <v>0</v>
      </c>
      <c r="BF283" s="11">
        <v>0</v>
      </c>
      <c r="BG283" s="9">
        <v>0</v>
      </c>
      <c r="BH283" s="9">
        <v>0</v>
      </c>
      <c r="BI283" s="9">
        <v>0</v>
      </c>
      <c r="BJ283" s="10">
        <v>0</v>
      </c>
      <c r="BK283" s="16">
        <f t="shared" si="19"/>
        <v>16.1488</v>
      </c>
      <c r="BL283" s="24"/>
      <c r="BM283" s="49"/>
    </row>
    <row r="284" spans="1:65" s="20" customFormat="1" ht="15">
      <c r="A284" s="5"/>
      <c r="B284" s="14" t="s">
        <v>14</v>
      </c>
      <c r="C284" s="19">
        <f>SUM(C277:C283)</f>
        <v>0</v>
      </c>
      <c r="D284" s="17">
        <f>SUM(D277:D283)</f>
        <v>98.34880000000001</v>
      </c>
      <c r="E284" s="17">
        <f>SUM(E277:E283)</f>
        <v>0</v>
      </c>
      <c r="F284" s="17">
        <f>SUM(F277:F283)</f>
        <v>0</v>
      </c>
      <c r="G284" s="18">
        <f>SUM(G277:G283)</f>
        <v>0</v>
      </c>
      <c r="H284" s="19">
        <f aca="true" t="shared" si="20" ref="H284:BJ284">SUM(H277:H283)</f>
        <v>7.719599999999999</v>
      </c>
      <c r="I284" s="17">
        <f t="shared" si="20"/>
        <v>271.0119999999999</v>
      </c>
      <c r="J284" s="17">
        <f t="shared" si="20"/>
        <v>9.1982</v>
      </c>
      <c r="K284" s="17">
        <f t="shared" si="20"/>
        <v>0</v>
      </c>
      <c r="L284" s="18">
        <f t="shared" si="20"/>
        <v>2.5614</v>
      </c>
      <c r="M284" s="19">
        <f t="shared" si="20"/>
        <v>0</v>
      </c>
      <c r="N284" s="17">
        <f t="shared" si="20"/>
        <v>0</v>
      </c>
      <c r="O284" s="17">
        <f t="shared" si="20"/>
        <v>0</v>
      </c>
      <c r="P284" s="17">
        <f t="shared" si="20"/>
        <v>0</v>
      </c>
      <c r="Q284" s="18">
        <f t="shared" si="20"/>
        <v>0</v>
      </c>
      <c r="R284" s="19">
        <f t="shared" si="20"/>
        <v>5.719899999999999</v>
      </c>
      <c r="S284" s="17">
        <f t="shared" si="20"/>
        <v>1.7983</v>
      </c>
      <c r="T284" s="17">
        <f t="shared" si="20"/>
        <v>0</v>
      </c>
      <c r="U284" s="17">
        <f t="shared" si="20"/>
        <v>0</v>
      </c>
      <c r="V284" s="18">
        <f t="shared" si="20"/>
        <v>0.5946</v>
      </c>
      <c r="W284" s="19">
        <f t="shared" si="20"/>
        <v>0</v>
      </c>
      <c r="X284" s="17">
        <f t="shared" si="20"/>
        <v>0</v>
      </c>
      <c r="Y284" s="17">
        <f t="shared" si="20"/>
        <v>0</v>
      </c>
      <c r="Z284" s="17">
        <f t="shared" si="20"/>
        <v>0</v>
      </c>
      <c r="AA284" s="18">
        <f t="shared" si="20"/>
        <v>0</v>
      </c>
      <c r="AB284" s="19">
        <f t="shared" si="20"/>
        <v>0</v>
      </c>
      <c r="AC284" s="17">
        <f t="shared" si="20"/>
        <v>0</v>
      </c>
      <c r="AD284" s="17">
        <f t="shared" si="20"/>
        <v>0</v>
      </c>
      <c r="AE284" s="17">
        <f t="shared" si="20"/>
        <v>0</v>
      </c>
      <c r="AF284" s="18">
        <f t="shared" si="20"/>
        <v>0</v>
      </c>
      <c r="AG284" s="19">
        <f t="shared" si="20"/>
        <v>0</v>
      </c>
      <c r="AH284" s="17">
        <f t="shared" si="20"/>
        <v>0</v>
      </c>
      <c r="AI284" s="17">
        <f t="shared" si="20"/>
        <v>0</v>
      </c>
      <c r="AJ284" s="17">
        <f t="shared" si="20"/>
        <v>0</v>
      </c>
      <c r="AK284" s="18">
        <f t="shared" si="20"/>
        <v>0</v>
      </c>
      <c r="AL284" s="19">
        <f t="shared" si="20"/>
        <v>0</v>
      </c>
      <c r="AM284" s="17">
        <f t="shared" si="20"/>
        <v>0</v>
      </c>
      <c r="AN284" s="17">
        <f t="shared" si="20"/>
        <v>0</v>
      </c>
      <c r="AO284" s="17">
        <f t="shared" si="20"/>
        <v>0</v>
      </c>
      <c r="AP284" s="18">
        <f t="shared" si="20"/>
        <v>0</v>
      </c>
      <c r="AQ284" s="19">
        <f t="shared" si="20"/>
        <v>0</v>
      </c>
      <c r="AR284" s="17">
        <f t="shared" si="20"/>
        <v>0</v>
      </c>
      <c r="AS284" s="17">
        <f t="shared" si="20"/>
        <v>0</v>
      </c>
      <c r="AT284" s="17">
        <f t="shared" si="20"/>
        <v>0</v>
      </c>
      <c r="AU284" s="18">
        <f t="shared" si="20"/>
        <v>0</v>
      </c>
      <c r="AV284" s="19">
        <f t="shared" si="20"/>
        <v>0</v>
      </c>
      <c r="AW284" s="17">
        <f t="shared" si="20"/>
        <v>0</v>
      </c>
      <c r="AX284" s="17">
        <f t="shared" si="20"/>
        <v>0</v>
      </c>
      <c r="AY284" s="17">
        <f t="shared" si="20"/>
        <v>0</v>
      </c>
      <c r="AZ284" s="18">
        <f t="shared" si="20"/>
        <v>0</v>
      </c>
      <c r="BA284" s="19">
        <f t="shared" si="20"/>
        <v>0</v>
      </c>
      <c r="BB284" s="17">
        <f t="shared" si="20"/>
        <v>0</v>
      </c>
      <c r="BC284" s="17">
        <f t="shared" si="20"/>
        <v>0</v>
      </c>
      <c r="BD284" s="17">
        <f t="shared" si="20"/>
        <v>0</v>
      </c>
      <c r="BE284" s="18">
        <f t="shared" si="20"/>
        <v>0</v>
      </c>
      <c r="BF284" s="19">
        <f t="shared" si="20"/>
        <v>0</v>
      </c>
      <c r="BG284" s="17">
        <f t="shared" si="20"/>
        <v>0</v>
      </c>
      <c r="BH284" s="17">
        <f t="shared" si="20"/>
        <v>0</v>
      </c>
      <c r="BI284" s="17">
        <f t="shared" si="20"/>
        <v>0</v>
      </c>
      <c r="BJ284" s="18">
        <f t="shared" si="20"/>
        <v>0</v>
      </c>
      <c r="BK284" s="18">
        <f>SUM(BK277:BK283)</f>
        <v>396.95279999999997</v>
      </c>
      <c r="BL284" s="15"/>
      <c r="BM284" s="49"/>
    </row>
    <row r="285" spans="1:65" s="20" customFormat="1" ht="15">
      <c r="A285" s="5"/>
      <c r="B285" s="21" t="s">
        <v>25</v>
      </c>
      <c r="C285" s="19">
        <f>C284+C275</f>
        <v>0</v>
      </c>
      <c r="D285" s="17">
        <f>D284+D275</f>
        <v>98.95060000000001</v>
      </c>
      <c r="E285" s="17">
        <f>E284+E275</f>
        <v>0</v>
      </c>
      <c r="F285" s="17">
        <f>F284+F275</f>
        <v>0</v>
      </c>
      <c r="G285" s="18">
        <f>G284+G275</f>
        <v>0</v>
      </c>
      <c r="H285" s="19">
        <f aca="true" t="shared" si="21" ref="H285:BJ285">H284+H275</f>
        <v>133.7089</v>
      </c>
      <c r="I285" s="17">
        <f t="shared" si="21"/>
        <v>1368.2596999999998</v>
      </c>
      <c r="J285" s="17">
        <f t="shared" si="21"/>
        <v>9.2127</v>
      </c>
      <c r="K285" s="17">
        <f t="shared" si="21"/>
        <v>0.8019</v>
      </c>
      <c r="L285" s="18">
        <f t="shared" si="21"/>
        <v>110.9735</v>
      </c>
      <c r="M285" s="19">
        <f t="shared" si="21"/>
        <v>0</v>
      </c>
      <c r="N285" s="17">
        <f t="shared" si="21"/>
        <v>0</v>
      </c>
      <c r="O285" s="17">
        <f t="shared" si="21"/>
        <v>0</v>
      </c>
      <c r="P285" s="17">
        <f t="shared" si="21"/>
        <v>0</v>
      </c>
      <c r="Q285" s="18">
        <f t="shared" si="21"/>
        <v>0</v>
      </c>
      <c r="R285" s="19">
        <f t="shared" si="21"/>
        <v>69.1304</v>
      </c>
      <c r="S285" s="17">
        <f t="shared" si="21"/>
        <v>3.9048999999999996</v>
      </c>
      <c r="T285" s="17">
        <f t="shared" si="21"/>
        <v>0.0036</v>
      </c>
      <c r="U285" s="17">
        <f t="shared" si="21"/>
        <v>0</v>
      </c>
      <c r="V285" s="18">
        <f t="shared" si="21"/>
        <v>17.4725</v>
      </c>
      <c r="W285" s="19">
        <f t="shared" si="21"/>
        <v>0</v>
      </c>
      <c r="X285" s="17">
        <f t="shared" si="21"/>
        <v>0</v>
      </c>
      <c r="Y285" s="17">
        <f t="shared" si="21"/>
        <v>0</v>
      </c>
      <c r="Z285" s="17">
        <f t="shared" si="21"/>
        <v>0</v>
      </c>
      <c r="AA285" s="18">
        <f t="shared" si="21"/>
        <v>0</v>
      </c>
      <c r="AB285" s="19">
        <f t="shared" si="21"/>
        <v>0</v>
      </c>
      <c r="AC285" s="17">
        <f t="shared" si="21"/>
        <v>0</v>
      </c>
      <c r="AD285" s="17">
        <f t="shared" si="21"/>
        <v>0</v>
      </c>
      <c r="AE285" s="17">
        <f t="shared" si="21"/>
        <v>0</v>
      </c>
      <c r="AF285" s="18">
        <f t="shared" si="21"/>
        <v>0</v>
      </c>
      <c r="AG285" s="19">
        <f t="shared" si="21"/>
        <v>0</v>
      </c>
      <c r="AH285" s="17">
        <f t="shared" si="21"/>
        <v>0</v>
      </c>
      <c r="AI285" s="17">
        <f t="shared" si="21"/>
        <v>0</v>
      </c>
      <c r="AJ285" s="17">
        <f t="shared" si="21"/>
        <v>0</v>
      </c>
      <c r="AK285" s="18">
        <f t="shared" si="21"/>
        <v>0</v>
      </c>
      <c r="AL285" s="19">
        <f t="shared" si="21"/>
        <v>0</v>
      </c>
      <c r="AM285" s="17">
        <f t="shared" si="21"/>
        <v>0</v>
      </c>
      <c r="AN285" s="17">
        <f t="shared" si="21"/>
        <v>0</v>
      </c>
      <c r="AO285" s="17">
        <f t="shared" si="21"/>
        <v>0</v>
      </c>
      <c r="AP285" s="18">
        <f t="shared" si="21"/>
        <v>0</v>
      </c>
      <c r="AQ285" s="19">
        <f t="shared" si="21"/>
        <v>0</v>
      </c>
      <c r="AR285" s="17">
        <f t="shared" si="21"/>
        <v>0</v>
      </c>
      <c r="AS285" s="17">
        <f t="shared" si="21"/>
        <v>0</v>
      </c>
      <c r="AT285" s="17">
        <f t="shared" si="21"/>
        <v>0</v>
      </c>
      <c r="AU285" s="18">
        <f t="shared" si="21"/>
        <v>0</v>
      </c>
      <c r="AV285" s="19">
        <f t="shared" si="21"/>
        <v>0</v>
      </c>
      <c r="AW285" s="17">
        <f t="shared" si="21"/>
        <v>0</v>
      </c>
      <c r="AX285" s="17">
        <f t="shared" si="21"/>
        <v>0</v>
      </c>
      <c r="AY285" s="17">
        <f t="shared" si="21"/>
        <v>0</v>
      </c>
      <c r="AZ285" s="18">
        <f t="shared" si="21"/>
        <v>0</v>
      </c>
      <c r="BA285" s="19">
        <f t="shared" si="21"/>
        <v>0</v>
      </c>
      <c r="BB285" s="17">
        <f t="shared" si="21"/>
        <v>0</v>
      </c>
      <c r="BC285" s="17">
        <f t="shared" si="21"/>
        <v>0</v>
      </c>
      <c r="BD285" s="17">
        <f t="shared" si="21"/>
        <v>0</v>
      </c>
      <c r="BE285" s="18">
        <f t="shared" si="21"/>
        <v>0</v>
      </c>
      <c r="BF285" s="19">
        <f t="shared" si="21"/>
        <v>0</v>
      </c>
      <c r="BG285" s="17">
        <f t="shared" si="21"/>
        <v>0</v>
      </c>
      <c r="BH285" s="17">
        <f t="shared" si="21"/>
        <v>0</v>
      </c>
      <c r="BI285" s="17">
        <f t="shared" si="21"/>
        <v>0</v>
      </c>
      <c r="BJ285" s="18">
        <f t="shared" si="21"/>
        <v>0</v>
      </c>
      <c r="BK285" s="18">
        <f>BK284+BK275</f>
        <v>1812.4187</v>
      </c>
      <c r="BL285" s="15"/>
      <c r="BM285" s="49"/>
    </row>
    <row r="286" spans="1:65" s="12" customFormat="1" ht="15">
      <c r="A286" s="5"/>
      <c r="B286" s="21"/>
      <c r="C286" s="43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5"/>
      <c r="BL286" s="15"/>
      <c r="BM286" s="49"/>
    </row>
    <row r="287" spans="1:65" s="12" customFormat="1" ht="15">
      <c r="A287" s="5" t="s">
        <v>47</v>
      </c>
      <c r="B287" s="23" t="s">
        <v>48</v>
      </c>
      <c r="C287" s="51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3"/>
      <c r="BL287" s="15"/>
      <c r="BM287" s="49"/>
    </row>
    <row r="288" spans="1:65" s="12" customFormat="1" ht="15">
      <c r="A288" s="5" t="s">
        <v>9</v>
      </c>
      <c r="B288" s="32" t="s">
        <v>49</v>
      </c>
      <c r="C288" s="51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3"/>
      <c r="BL288" s="15"/>
      <c r="BM288" s="49"/>
    </row>
    <row r="289" spans="1:65" s="30" customFormat="1" ht="15">
      <c r="A289" s="28"/>
      <c r="B289" s="29" t="s">
        <v>38</v>
      </c>
      <c r="C289" s="46">
        <v>0</v>
      </c>
      <c r="D289" s="47">
        <v>0</v>
      </c>
      <c r="E289" s="47">
        <v>0</v>
      </c>
      <c r="F289" s="47">
        <v>0</v>
      </c>
      <c r="G289" s="48">
        <v>0</v>
      </c>
      <c r="H289" s="46">
        <v>0</v>
      </c>
      <c r="I289" s="47">
        <v>0</v>
      </c>
      <c r="J289" s="47">
        <v>0</v>
      </c>
      <c r="K289" s="47">
        <v>0</v>
      </c>
      <c r="L289" s="48">
        <v>0</v>
      </c>
      <c r="M289" s="46">
        <v>0</v>
      </c>
      <c r="N289" s="47">
        <v>0</v>
      </c>
      <c r="O289" s="47">
        <v>0</v>
      </c>
      <c r="P289" s="47">
        <v>0</v>
      </c>
      <c r="Q289" s="48">
        <v>0</v>
      </c>
      <c r="R289" s="46">
        <v>0</v>
      </c>
      <c r="S289" s="47">
        <v>0</v>
      </c>
      <c r="T289" s="47">
        <v>0</v>
      </c>
      <c r="U289" s="47">
        <v>0</v>
      </c>
      <c r="V289" s="48">
        <v>0</v>
      </c>
      <c r="W289" s="46">
        <v>0</v>
      </c>
      <c r="X289" s="47">
        <v>0</v>
      </c>
      <c r="Y289" s="47">
        <v>0</v>
      </c>
      <c r="Z289" s="47">
        <v>0</v>
      </c>
      <c r="AA289" s="48">
        <v>0</v>
      </c>
      <c r="AB289" s="46">
        <v>0</v>
      </c>
      <c r="AC289" s="47">
        <v>0</v>
      </c>
      <c r="AD289" s="47">
        <v>0</v>
      </c>
      <c r="AE289" s="47">
        <v>0</v>
      </c>
      <c r="AF289" s="48">
        <v>0</v>
      </c>
      <c r="AG289" s="46">
        <v>0</v>
      </c>
      <c r="AH289" s="47">
        <v>0</v>
      </c>
      <c r="AI289" s="47">
        <v>0</v>
      </c>
      <c r="AJ289" s="47">
        <v>0</v>
      </c>
      <c r="AK289" s="48">
        <v>0</v>
      </c>
      <c r="AL289" s="46">
        <v>0</v>
      </c>
      <c r="AM289" s="47">
        <v>0</v>
      </c>
      <c r="AN289" s="47">
        <v>0</v>
      </c>
      <c r="AO289" s="47">
        <v>0</v>
      </c>
      <c r="AP289" s="48">
        <v>0</v>
      </c>
      <c r="AQ289" s="46">
        <v>0</v>
      </c>
      <c r="AR289" s="47">
        <v>0</v>
      </c>
      <c r="AS289" s="47">
        <v>0</v>
      </c>
      <c r="AT289" s="47">
        <v>0</v>
      </c>
      <c r="AU289" s="48">
        <v>0</v>
      </c>
      <c r="AV289" s="46">
        <v>0</v>
      </c>
      <c r="AW289" s="47">
        <v>0</v>
      </c>
      <c r="AX289" s="47">
        <v>0</v>
      </c>
      <c r="AY289" s="47">
        <v>0</v>
      </c>
      <c r="AZ289" s="48">
        <v>0</v>
      </c>
      <c r="BA289" s="46">
        <v>0</v>
      </c>
      <c r="BB289" s="47">
        <v>0</v>
      </c>
      <c r="BC289" s="47">
        <v>0</v>
      </c>
      <c r="BD289" s="47">
        <v>0</v>
      </c>
      <c r="BE289" s="48">
        <v>0</v>
      </c>
      <c r="BF289" s="46">
        <v>0</v>
      </c>
      <c r="BG289" s="47">
        <v>0</v>
      </c>
      <c r="BH289" s="47">
        <v>0</v>
      </c>
      <c r="BI289" s="47">
        <v>0</v>
      </c>
      <c r="BJ289" s="48">
        <v>0</v>
      </c>
      <c r="BK289" s="46">
        <v>0</v>
      </c>
      <c r="BL289" s="15"/>
      <c r="BM289" s="49"/>
    </row>
    <row r="290" spans="1:65" s="20" customFormat="1" ht="15">
      <c r="A290" s="5"/>
      <c r="B290" s="21" t="s">
        <v>29</v>
      </c>
      <c r="C290" s="19">
        <v>0</v>
      </c>
      <c r="D290" s="17">
        <v>0</v>
      </c>
      <c r="E290" s="17">
        <v>0</v>
      </c>
      <c r="F290" s="17">
        <v>0</v>
      </c>
      <c r="G290" s="18">
        <v>0</v>
      </c>
      <c r="H290" s="19">
        <v>0</v>
      </c>
      <c r="I290" s="17">
        <v>0</v>
      </c>
      <c r="J290" s="17">
        <v>0</v>
      </c>
      <c r="K290" s="17">
        <v>0</v>
      </c>
      <c r="L290" s="18">
        <v>0</v>
      </c>
      <c r="M290" s="19">
        <v>0</v>
      </c>
      <c r="N290" s="17">
        <v>0</v>
      </c>
      <c r="O290" s="17">
        <v>0</v>
      </c>
      <c r="P290" s="17">
        <v>0</v>
      </c>
      <c r="Q290" s="18">
        <v>0</v>
      </c>
      <c r="R290" s="19">
        <v>0</v>
      </c>
      <c r="S290" s="17">
        <v>0</v>
      </c>
      <c r="T290" s="17">
        <v>0</v>
      </c>
      <c r="U290" s="17">
        <v>0</v>
      </c>
      <c r="V290" s="18">
        <v>0</v>
      </c>
      <c r="W290" s="19">
        <v>0</v>
      </c>
      <c r="X290" s="17">
        <v>0</v>
      </c>
      <c r="Y290" s="17">
        <v>0</v>
      </c>
      <c r="Z290" s="17">
        <v>0</v>
      </c>
      <c r="AA290" s="18">
        <v>0</v>
      </c>
      <c r="AB290" s="19">
        <v>0</v>
      </c>
      <c r="AC290" s="17">
        <v>0</v>
      </c>
      <c r="AD290" s="17">
        <v>0</v>
      </c>
      <c r="AE290" s="17">
        <v>0</v>
      </c>
      <c r="AF290" s="18">
        <v>0</v>
      </c>
      <c r="AG290" s="19">
        <v>0</v>
      </c>
      <c r="AH290" s="17">
        <v>0</v>
      </c>
      <c r="AI290" s="17">
        <v>0</v>
      </c>
      <c r="AJ290" s="17">
        <v>0</v>
      </c>
      <c r="AK290" s="18">
        <v>0</v>
      </c>
      <c r="AL290" s="19">
        <v>0</v>
      </c>
      <c r="AM290" s="17">
        <v>0</v>
      </c>
      <c r="AN290" s="17">
        <v>0</v>
      </c>
      <c r="AO290" s="17">
        <v>0</v>
      </c>
      <c r="AP290" s="18">
        <v>0</v>
      </c>
      <c r="AQ290" s="19">
        <v>0</v>
      </c>
      <c r="AR290" s="17">
        <v>0</v>
      </c>
      <c r="AS290" s="17">
        <v>0</v>
      </c>
      <c r="AT290" s="17">
        <v>0</v>
      </c>
      <c r="AU290" s="18">
        <v>0</v>
      </c>
      <c r="AV290" s="19">
        <v>0</v>
      </c>
      <c r="AW290" s="17">
        <v>0</v>
      </c>
      <c r="AX290" s="17">
        <v>0</v>
      </c>
      <c r="AY290" s="17">
        <v>0</v>
      </c>
      <c r="AZ290" s="18">
        <v>0</v>
      </c>
      <c r="BA290" s="19">
        <v>0</v>
      </c>
      <c r="BB290" s="17">
        <v>0</v>
      </c>
      <c r="BC290" s="17">
        <v>0</v>
      </c>
      <c r="BD290" s="17">
        <v>0</v>
      </c>
      <c r="BE290" s="18">
        <v>0</v>
      </c>
      <c r="BF290" s="19">
        <v>0</v>
      </c>
      <c r="BG290" s="17">
        <v>0</v>
      </c>
      <c r="BH290" s="17">
        <v>0</v>
      </c>
      <c r="BI290" s="17">
        <v>0</v>
      </c>
      <c r="BJ290" s="18">
        <v>0</v>
      </c>
      <c r="BK290" s="31">
        <v>0</v>
      </c>
      <c r="BL290" s="15"/>
      <c r="BM290" s="49"/>
    </row>
    <row r="291" spans="1:65" s="12" customFormat="1" ht="12" customHeight="1">
      <c r="A291" s="5"/>
      <c r="B291" s="25"/>
      <c r="C291" s="51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3"/>
      <c r="BL291" s="15"/>
      <c r="BM291" s="49"/>
    </row>
    <row r="292" spans="1:65" s="20" customFormat="1" ht="15">
      <c r="A292" s="5"/>
      <c r="B292" s="33" t="s">
        <v>50</v>
      </c>
      <c r="C292" s="34">
        <f aca="true" t="shared" si="22" ref="C292:AH292">C290+C285+C270+C265+C224</f>
        <v>45.719727550322396</v>
      </c>
      <c r="D292" s="34">
        <f t="shared" si="22"/>
        <v>4352.14885032293</v>
      </c>
      <c r="E292" s="34">
        <f t="shared" si="22"/>
        <v>0</v>
      </c>
      <c r="F292" s="34">
        <f t="shared" si="22"/>
        <v>0</v>
      </c>
      <c r="G292" s="34">
        <f t="shared" si="22"/>
        <v>182.0214457528385</v>
      </c>
      <c r="H292" s="34">
        <f t="shared" si="22"/>
        <v>3195.368937420657</v>
      </c>
      <c r="I292" s="34">
        <f t="shared" si="22"/>
        <v>43882.71834280876</v>
      </c>
      <c r="J292" s="34">
        <f t="shared" si="22"/>
        <v>4796.862918007546</v>
      </c>
      <c r="K292" s="34">
        <f t="shared" si="22"/>
        <v>338.266573039903</v>
      </c>
      <c r="L292" s="34">
        <f t="shared" si="22"/>
        <v>2325.286286874397</v>
      </c>
      <c r="M292" s="34">
        <f t="shared" si="22"/>
        <v>0</v>
      </c>
      <c r="N292" s="34">
        <f t="shared" si="22"/>
        <v>0</v>
      </c>
      <c r="O292" s="34">
        <f t="shared" si="22"/>
        <v>0</v>
      </c>
      <c r="P292" s="34">
        <f t="shared" si="22"/>
        <v>0</v>
      </c>
      <c r="Q292" s="34">
        <f t="shared" si="22"/>
        <v>0</v>
      </c>
      <c r="R292" s="34">
        <f t="shared" si="22"/>
        <v>750.5832586965349</v>
      </c>
      <c r="S292" s="34">
        <f t="shared" si="22"/>
        <v>6377.888617492132</v>
      </c>
      <c r="T292" s="34">
        <f t="shared" si="22"/>
        <v>557.681549055575</v>
      </c>
      <c r="U292" s="34">
        <f t="shared" si="22"/>
        <v>0</v>
      </c>
      <c r="V292" s="34">
        <f t="shared" si="22"/>
        <v>772.6711037330542</v>
      </c>
      <c r="W292" s="34">
        <f t="shared" si="22"/>
        <v>0</v>
      </c>
      <c r="X292" s="34">
        <f t="shared" si="22"/>
        <v>21.7724172667741</v>
      </c>
      <c r="Y292" s="34">
        <f t="shared" si="22"/>
        <v>0</v>
      </c>
      <c r="Z292" s="34">
        <f t="shared" si="22"/>
        <v>0</v>
      </c>
      <c r="AA292" s="34">
        <f t="shared" si="22"/>
        <v>0</v>
      </c>
      <c r="AB292" s="34">
        <f t="shared" si="22"/>
        <v>58.847446584577085</v>
      </c>
      <c r="AC292" s="34">
        <f t="shared" si="22"/>
        <v>37.6723927491596</v>
      </c>
      <c r="AD292" s="34">
        <f t="shared" si="22"/>
        <v>1.5406304746128001</v>
      </c>
      <c r="AE292" s="34">
        <f t="shared" si="22"/>
        <v>0</v>
      </c>
      <c r="AF292" s="34">
        <f t="shared" si="22"/>
        <v>47.32817026727179</v>
      </c>
      <c r="AG292" s="34">
        <f t="shared" si="22"/>
        <v>0</v>
      </c>
      <c r="AH292" s="34">
        <f t="shared" si="22"/>
        <v>0</v>
      </c>
      <c r="AI292" s="34">
        <f aca="true" t="shared" si="23" ref="AI292:BK292">AI290+AI285+AI270+AI265+AI224</f>
        <v>0</v>
      </c>
      <c r="AJ292" s="34">
        <f t="shared" si="23"/>
        <v>0</v>
      </c>
      <c r="AK292" s="34">
        <f t="shared" si="23"/>
        <v>0</v>
      </c>
      <c r="AL292" s="34">
        <f t="shared" si="23"/>
        <v>58.42051494495658</v>
      </c>
      <c r="AM292" s="34">
        <f t="shared" si="23"/>
        <v>209.48457607170772</v>
      </c>
      <c r="AN292" s="34">
        <f t="shared" si="23"/>
        <v>0</v>
      </c>
      <c r="AO292" s="34">
        <f t="shared" si="23"/>
        <v>0</v>
      </c>
      <c r="AP292" s="34">
        <f t="shared" si="23"/>
        <v>17.221533723208506</v>
      </c>
      <c r="AQ292" s="34">
        <f t="shared" si="23"/>
        <v>0</v>
      </c>
      <c r="AR292" s="34">
        <f t="shared" si="23"/>
        <v>921.8562895836121</v>
      </c>
      <c r="AS292" s="34">
        <f t="shared" si="23"/>
        <v>0</v>
      </c>
      <c r="AT292" s="34">
        <f t="shared" si="23"/>
        <v>0</v>
      </c>
      <c r="AU292" s="34">
        <f t="shared" si="23"/>
        <v>0</v>
      </c>
      <c r="AV292" s="34">
        <f t="shared" si="23"/>
        <v>20372.87700150772</v>
      </c>
      <c r="AW292" s="34">
        <f t="shared" si="23"/>
        <v>23676.447444469726</v>
      </c>
      <c r="AX292" s="34">
        <f t="shared" si="23"/>
        <v>1577.4942143697042</v>
      </c>
      <c r="AY292" s="34">
        <f t="shared" si="23"/>
        <v>832.6172387984512</v>
      </c>
      <c r="AZ292" s="34">
        <f t="shared" si="23"/>
        <v>21726.264570469553</v>
      </c>
      <c r="BA292" s="34">
        <f t="shared" si="23"/>
        <v>0</v>
      </c>
      <c r="BB292" s="34">
        <f t="shared" si="23"/>
        <v>0</v>
      </c>
      <c r="BC292" s="34">
        <f t="shared" si="23"/>
        <v>0</v>
      </c>
      <c r="BD292" s="34">
        <f t="shared" si="23"/>
        <v>0</v>
      </c>
      <c r="BE292" s="34">
        <f t="shared" si="23"/>
        <v>0</v>
      </c>
      <c r="BF292" s="34">
        <f t="shared" si="23"/>
        <v>9568.310861257261</v>
      </c>
      <c r="BG292" s="34">
        <f t="shared" si="23"/>
        <v>6308.022130016908</v>
      </c>
      <c r="BH292" s="34">
        <f t="shared" si="23"/>
        <v>313.25890760960147</v>
      </c>
      <c r="BI292" s="34">
        <f t="shared" si="23"/>
        <v>36.3769662691612</v>
      </c>
      <c r="BJ292" s="34">
        <f t="shared" si="23"/>
        <v>6672.432419912121</v>
      </c>
      <c r="BK292" s="34">
        <f t="shared" si="23"/>
        <v>160035.46333710075</v>
      </c>
      <c r="BL292" s="15"/>
      <c r="BM292" s="49"/>
    </row>
    <row r="293" spans="1:65" s="12" customFormat="1" ht="15">
      <c r="A293" s="5"/>
      <c r="B293" s="21"/>
      <c r="C293" s="11"/>
      <c r="D293" s="9"/>
      <c r="E293" s="9"/>
      <c r="F293" s="9"/>
      <c r="G293" s="10"/>
      <c r="H293" s="11"/>
      <c r="I293" s="9"/>
      <c r="J293" s="9"/>
      <c r="K293" s="9"/>
      <c r="L293" s="10"/>
      <c r="M293" s="11"/>
      <c r="N293" s="9"/>
      <c r="O293" s="9"/>
      <c r="P293" s="9"/>
      <c r="Q293" s="10"/>
      <c r="R293" s="11"/>
      <c r="S293" s="9"/>
      <c r="T293" s="9"/>
      <c r="U293" s="9"/>
      <c r="V293" s="10"/>
      <c r="W293" s="11"/>
      <c r="X293" s="9"/>
      <c r="Y293" s="9"/>
      <c r="Z293" s="9"/>
      <c r="AA293" s="10"/>
      <c r="AB293" s="11"/>
      <c r="AC293" s="9"/>
      <c r="AD293" s="9"/>
      <c r="AE293" s="9"/>
      <c r="AF293" s="10"/>
      <c r="AG293" s="11"/>
      <c r="AH293" s="9"/>
      <c r="AI293" s="9"/>
      <c r="AJ293" s="9"/>
      <c r="AK293" s="10"/>
      <c r="AL293" s="11"/>
      <c r="AM293" s="9"/>
      <c r="AN293" s="9"/>
      <c r="AO293" s="9"/>
      <c r="AP293" s="10"/>
      <c r="AQ293" s="11"/>
      <c r="AR293" s="9"/>
      <c r="AS293" s="9"/>
      <c r="AT293" s="9"/>
      <c r="AU293" s="10"/>
      <c r="AV293" s="11"/>
      <c r="AW293" s="9"/>
      <c r="AX293" s="9"/>
      <c r="AY293" s="9"/>
      <c r="AZ293" s="10"/>
      <c r="BA293" s="11"/>
      <c r="BB293" s="9"/>
      <c r="BC293" s="9"/>
      <c r="BD293" s="9"/>
      <c r="BE293" s="10"/>
      <c r="BF293" s="11"/>
      <c r="BG293" s="9"/>
      <c r="BH293" s="9"/>
      <c r="BI293" s="9"/>
      <c r="BJ293" s="10"/>
      <c r="BK293" s="16"/>
      <c r="BL293" s="15"/>
      <c r="BM293" s="49"/>
    </row>
    <row r="294" spans="1:65" s="12" customFormat="1" ht="15">
      <c r="A294" s="5" t="s">
        <v>30</v>
      </c>
      <c r="B294" s="14" t="s">
        <v>31</v>
      </c>
      <c r="C294" s="11"/>
      <c r="D294" s="9"/>
      <c r="E294" s="9"/>
      <c r="F294" s="9"/>
      <c r="G294" s="10"/>
      <c r="H294" s="11"/>
      <c r="I294" s="9"/>
      <c r="J294" s="9"/>
      <c r="K294" s="9"/>
      <c r="L294" s="10"/>
      <c r="M294" s="11"/>
      <c r="N294" s="9"/>
      <c r="O294" s="9"/>
      <c r="P294" s="9"/>
      <c r="Q294" s="10"/>
      <c r="R294" s="11"/>
      <c r="S294" s="9"/>
      <c r="T294" s="9"/>
      <c r="U294" s="9"/>
      <c r="V294" s="10"/>
      <c r="W294" s="11"/>
      <c r="X294" s="9"/>
      <c r="Y294" s="9"/>
      <c r="Z294" s="9"/>
      <c r="AA294" s="10"/>
      <c r="AB294" s="11"/>
      <c r="AC294" s="9"/>
      <c r="AD294" s="9"/>
      <c r="AE294" s="9"/>
      <c r="AF294" s="10"/>
      <c r="AG294" s="11"/>
      <c r="AH294" s="9"/>
      <c r="AI294" s="9"/>
      <c r="AJ294" s="9"/>
      <c r="AK294" s="10"/>
      <c r="AL294" s="11"/>
      <c r="AM294" s="9"/>
      <c r="AN294" s="9"/>
      <c r="AO294" s="9"/>
      <c r="AP294" s="10"/>
      <c r="AQ294" s="11"/>
      <c r="AR294" s="9"/>
      <c r="AS294" s="9"/>
      <c r="AT294" s="9"/>
      <c r="AU294" s="10"/>
      <c r="AV294" s="11"/>
      <c r="AW294" s="9"/>
      <c r="AX294" s="9"/>
      <c r="AY294" s="9"/>
      <c r="AZ294" s="10"/>
      <c r="BA294" s="11"/>
      <c r="BB294" s="9"/>
      <c r="BC294" s="9"/>
      <c r="BD294" s="9"/>
      <c r="BE294" s="10"/>
      <c r="BF294" s="11"/>
      <c r="BG294" s="9"/>
      <c r="BH294" s="9"/>
      <c r="BI294" s="9"/>
      <c r="BJ294" s="10"/>
      <c r="BK294" s="16"/>
      <c r="BL294" s="15"/>
      <c r="BM294" s="49"/>
    </row>
    <row r="295" spans="1:65" s="12" customFormat="1" ht="15">
      <c r="A295" s="5"/>
      <c r="B295" s="8" t="s">
        <v>34</v>
      </c>
      <c r="C295" s="11">
        <v>0</v>
      </c>
      <c r="D295" s="9">
        <v>6.1040275289032</v>
      </c>
      <c r="E295" s="9">
        <v>0</v>
      </c>
      <c r="F295" s="9">
        <v>0</v>
      </c>
      <c r="G295" s="10">
        <v>0</v>
      </c>
      <c r="H295" s="11">
        <v>11.476803513409001</v>
      </c>
      <c r="I295" s="9">
        <v>0.13665678570919998</v>
      </c>
      <c r="J295" s="9">
        <v>0</v>
      </c>
      <c r="K295" s="9">
        <v>0</v>
      </c>
      <c r="L295" s="10">
        <v>14.783473746124102</v>
      </c>
      <c r="M295" s="11">
        <v>0</v>
      </c>
      <c r="N295" s="9">
        <v>0</v>
      </c>
      <c r="O295" s="9">
        <v>0</v>
      </c>
      <c r="P295" s="9">
        <v>0</v>
      </c>
      <c r="Q295" s="10">
        <v>0</v>
      </c>
      <c r="R295" s="11">
        <v>11.616929177178202</v>
      </c>
      <c r="S295" s="9">
        <v>0.0005291167741</v>
      </c>
      <c r="T295" s="9">
        <v>0</v>
      </c>
      <c r="U295" s="9">
        <v>0</v>
      </c>
      <c r="V295" s="10">
        <v>6.654292967769101</v>
      </c>
      <c r="W295" s="11">
        <v>0</v>
      </c>
      <c r="X295" s="9">
        <v>0</v>
      </c>
      <c r="Y295" s="9">
        <v>0</v>
      </c>
      <c r="Z295" s="9">
        <v>0</v>
      </c>
      <c r="AA295" s="10">
        <v>0</v>
      </c>
      <c r="AB295" s="11">
        <v>0.9218734152247</v>
      </c>
      <c r="AC295" s="9">
        <v>0</v>
      </c>
      <c r="AD295" s="9">
        <v>0</v>
      </c>
      <c r="AE295" s="9">
        <v>0</v>
      </c>
      <c r="AF295" s="10">
        <v>0.82704385058</v>
      </c>
      <c r="AG295" s="11">
        <v>0</v>
      </c>
      <c r="AH295" s="9">
        <v>0</v>
      </c>
      <c r="AI295" s="9">
        <v>0</v>
      </c>
      <c r="AJ295" s="9">
        <v>0</v>
      </c>
      <c r="AK295" s="10">
        <v>0</v>
      </c>
      <c r="AL295" s="11">
        <v>1.5710417355468003</v>
      </c>
      <c r="AM295" s="9">
        <v>0</v>
      </c>
      <c r="AN295" s="9">
        <v>0</v>
      </c>
      <c r="AO295" s="9">
        <v>0</v>
      </c>
      <c r="AP295" s="10">
        <v>0.3044926458703</v>
      </c>
      <c r="AQ295" s="11">
        <v>0</v>
      </c>
      <c r="AR295" s="9">
        <v>0</v>
      </c>
      <c r="AS295" s="9">
        <v>0</v>
      </c>
      <c r="AT295" s="9">
        <v>0</v>
      </c>
      <c r="AU295" s="10">
        <v>0</v>
      </c>
      <c r="AV295" s="11">
        <v>230.53123923558007</v>
      </c>
      <c r="AW295" s="9">
        <v>13.917561810386127</v>
      </c>
      <c r="AX295" s="9">
        <v>0</v>
      </c>
      <c r="AY295" s="9">
        <v>0</v>
      </c>
      <c r="AZ295" s="10">
        <v>307.9257531611331</v>
      </c>
      <c r="BA295" s="11">
        <v>0</v>
      </c>
      <c r="BB295" s="9">
        <v>0</v>
      </c>
      <c r="BC295" s="9">
        <v>0</v>
      </c>
      <c r="BD295" s="9">
        <v>0</v>
      </c>
      <c r="BE295" s="10">
        <v>0</v>
      </c>
      <c r="BF295" s="11">
        <v>246.89869311120998</v>
      </c>
      <c r="BG295" s="9">
        <v>14.8260597199968</v>
      </c>
      <c r="BH295" s="9">
        <v>0</v>
      </c>
      <c r="BI295" s="9">
        <v>0</v>
      </c>
      <c r="BJ295" s="10">
        <v>121.70461593165372</v>
      </c>
      <c r="BK295" s="16">
        <f>SUM(C295:BJ295)</f>
        <v>990.2010874530484</v>
      </c>
      <c r="BL295" s="15"/>
      <c r="BM295" s="49"/>
    </row>
    <row r="296" spans="1:65" s="20" customFormat="1" ht="15">
      <c r="A296" s="5"/>
      <c r="B296" s="14" t="s">
        <v>29</v>
      </c>
      <c r="C296" s="19">
        <f>SUM(C295)</f>
        <v>0</v>
      </c>
      <c r="D296" s="17">
        <f>SUM(D295)</f>
        <v>6.1040275289032</v>
      </c>
      <c r="E296" s="17">
        <f>SUM(E295)</f>
        <v>0</v>
      </c>
      <c r="F296" s="17">
        <f>SUM(F295)</f>
        <v>0</v>
      </c>
      <c r="G296" s="18">
        <f>SUM(G295)</f>
        <v>0</v>
      </c>
      <c r="H296" s="19">
        <f aca="true" t="shared" si="24" ref="H296:BK296">SUM(H295)</f>
        <v>11.476803513409001</v>
      </c>
      <c r="I296" s="17">
        <f t="shared" si="24"/>
        <v>0.13665678570919998</v>
      </c>
      <c r="J296" s="17">
        <f t="shared" si="24"/>
        <v>0</v>
      </c>
      <c r="K296" s="17">
        <f t="shared" si="24"/>
        <v>0</v>
      </c>
      <c r="L296" s="18">
        <f t="shared" si="24"/>
        <v>14.783473746124102</v>
      </c>
      <c r="M296" s="19">
        <f t="shared" si="24"/>
        <v>0</v>
      </c>
      <c r="N296" s="17">
        <f t="shared" si="24"/>
        <v>0</v>
      </c>
      <c r="O296" s="17">
        <f t="shared" si="24"/>
        <v>0</v>
      </c>
      <c r="P296" s="17">
        <f t="shared" si="24"/>
        <v>0</v>
      </c>
      <c r="Q296" s="18">
        <f t="shared" si="24"/>
        <v>0</v>
      </c>
      <c r="R296" s="19">
        <f t="shared" si="24"/>
        <v>11.616929177178202</v>
      </c>
      <c r="S296" s="17">
        <f t="shared" si="24"/>
        <v>0.0005291167741</v>
      </c>
      <c r="T296" s="17">
        <f t="shared" si="24"/>
        <v>0</v>
      </c>
      <c r="U296" s="17">
        <f t="shared" si="24"/>
        <v>0</v>
      </c>
      <c r="V296" s="18">
        <f t="shared" si="24"/>
        <v>6.654292967769101</v>
      </c>
      <c r="W296" s="19">
        <f t="shared" si="24"/>
        <v>0</v>
      </c>
      <c r="X296" s="17">
        <f t="shared" si="24"/>
        <v>0</v>
      </c>
      <c r="Y296" s="17">
        <f t="shared" si="24"/>
        <v>0</v>
      </c>
      <c r="Z296" s="17">
        <f t="shared" si="24"/>
        <v>0</v>
      </c>
      <c r="AA296" s="18">
        <f t="shared" si="24"/>
        <v>0</v>
      </c>
      <c r="AB296" s="19">
        <f t="shared" si="24"/>
        <v>0.9218734152247</v>
      </c>
      <c r="AC296" s="17">
        <f t="shared" si="24"/>
        <v>0</v>
      </c>
      <c r="AD296" s="17">
        <f t="shared" si="24"/>
        <v>0</v>
      </c>
      <c r="AE296" s="17">
        <f t="shared" si="24"/>
        <v>0</v>
      </c>
      <c r="AF296" s="18">
        <f t="shared" si="24"/>
        <v>0.82704385058</v>
      </c>
      <c r="AG296" s="19">
        <f t="shared" si="24"/>
        <v>0</v>
      </c>
      <c r="AH296" s="17">
        <f t="shared" si="24"/>
        <v>0</v>
      </c>
      <c r="AI296" s="17">
        <f t="shared" si="24"/>
        <v>0</v>
      </c>
      <c r="AJ296" s="17">
        <f t="shared" si="24"/>
        <v>0</v>
      </c>
      <c r="AK296" s="18">
        <f t="shared" si="24"/>
        <v>0</v>
      </c>
      <c r="AL296" s="19">
        <f t="shared" si="24"/>
        <v>1.5710417355468003</v>
      </c>
      <c r="AM296" s="17">
        <f t="shared" si="24"/>
        <v>0</v>
      </c>
      <c r="AN296" s="17">
        <f t="shared" si="24"/>
        <v>0</v>
      </c>
      <c r="AO296" s="17">
        <f t="shared" si="24"/>
        <v>0</v>
      </c>
      <c r="AP296" s="18">
        <f t="shared" si="24"/>
        <v>0.3044926458703</v>
      </c>
      <c r="AQ296" s="19">
        <f t="shared" si="24"/>
        <v>0</v>
      </c>
      <c r="AR296" s="17">
        <f t="shared" si="24"/>
        <v>0</v>
      </c>
      <c r="AS296" s="17">
        <f t="shared" si="24"/>
        <v>0</v>
      </c>
      <c r="AT296" s="17">
        <f t="shared" si="24"/>
        <v>0</v>
      </c>
      <c r="AU296" s="18">
        <f t="shared" si="24"/>
        <v>0</v>
      </c>
      <c r="AV296" s="19">
        <f t="shared" si="24"/>
        <v>230.53123923558007</v>
      </c>
      <c r="AW296" s="17">
        <f t="shared" si="24"/>
        <v>13.917561810386127</v>
      </c>
      <c r="AX296" s="17">
        <f t="shared" si="24"/>
        <v>0</v>
      </c>
      <c r="AY296" s="17">
        <f t="shared" si="24"/>
        <v>0</v>
      </c>
      <c r="AZ296" s="18">
        <f t="shared" si="24"/>
        <v>307.9257531611331</v>
      </c>
      <c r="BA296" s="19">
        <f t="shared" si="24"/>
        <v>0</v>
      </c>
      <c r="BB296" s="17">
        <f t="shared" si="24"/>
        <v>0</v>
      </c>
      <c r="BC296" s="17">
        <f t="shared" si="24"/>
        <v>0</v>
      </c>
      <c r="BD296" s="17">
        <f t="shared" si="24"/>
        <v>0</v>
      </c>
      <c r="BE296" s="18">
        <f t="shared" si="24"/>
        <v>0</v>
      </c>
      <c r="BF296" s="19">
        <f t="shared" si="24"/>
        <v>246.89869311120998</v>
      </c>
      <c r="BG296" s="17">
        <f t="shared" si="24"/>
        <v>14.8260597199968</v>
      </c>
      <c r="BH296" s="17">
        <f t="shared" si="24"/>
        <v>0</v>
      </c>
      <c r="BI296" s="17">
        <f t="shared" si="24"/>
        <v>0</v>
      </c>
      <c r="BJ296" s="18">
        <f t="shared" si="24"/>
        <v>121.70461593165372</v>
      </c>
      <c r="BK296" s="18">
        <f t="shared" si="24"/>
        <v>990.2010874530484</v>
      </c>
      <c r="BL296" s="15"/>
      <c r="BM296" s="49"/>
    </row>
    <row r="298" spans="3:65" ht="15">
      <c r="C298" s="13"/>
      <c r="D298" s="13"/>
      <c r="E298" s="13"/>
      <c r="F298" s="13"/>
      <c r="G298" s="13"/>
      <c r="H298" s="13"/>
      <c r="I298" s="13"/>
      <c r="J298" s="13"/>
      <c r="K298" s="13"/>
      <c r="BM298" s="61"/>
    </row>
    <row r="299" spans="1:65" ht="15">
      <c r="A299" s="62" t="s">
        <v>339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63" t="s">
        <v>340</v>
      </c>
      <c r="BM299" s="61"/>
    </row>
    <row r="300" spans="1:65" ht="15">
      <c r="A300" s="62" t="s">
        <v>341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62" t="s">
        <v>342</v>
      </c>
      <c r="BM300" s="61"/>
    </row>
    <row r="301" spans="1:65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62" t="s">
        <v>343</v>
      </c>
      <c r="BM301" s="61"/>
    </row>
    <row r="302" spans="1:65" ht="15">
      <c r="A302" s="62" t="s">
        <v>344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62" t="s">
        <v>345</v>
      </c>
      <c r="BM302" s="61"/>
    </row>
    <row r="303" spans="1:65" ht="15">
      <c r="A303" s="62" t="s">
        <v>346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62" t="s">
        <v>347</v>
      </c>
      <c r="BM303" s="61"/>
    </row>
    <row r="304" spans="1:65" ht="15">
      <c r="A304" s="62"/>
      <c r="B304" s="12"/>
      <c r="C304" s="12"/>
      <c r="D304" s="12"/>
      <c r="E304" s="12"/>
      <c r="F304" s="12"/>
      <c r="G304" s="12"/>
      <c r="H304" s="12"/>
      <c r="I304" s="12"/>
      <c r="J304" s="12"/>
      <c r="K304" s="62" t="s">
        <v>348</v>
      </c>
      <c r="BM304" s="61"/>
    </row>
    <row r="305" ht="15">
      <c r="BM305" s="61"/>
    </row>
    <row r="306" ht="15">
      <c r="BM306" s="61"/>
    </row>
    <row r="307" ht="15">
      <c r="BM307" s="61"/>
    </row>
  </sheetData>
  <sheetProtection password="D8A0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4" sqref="F14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7" t="s">
        <v>330</v>
      </c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2:12" ht="15">
      <c r="B3" s="87" t="s">
        <v>349</v>
      </c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2:12" ht="30">
      <c r="B4" s="22" t="s">
        <v>0</v>
      </c>
      <c r="C4" s="35" t="s">
        <v>51</v>
      </c>
      <c r="D4" s="35" t="s">
        <v>52</v>
      </c>
      <c r="E4" s="35" t="s">
        <v>53</v>
      </c>
      <c r="F4" s="35" t="s">
        <v>23</v>
      </c>
      <c r="G4" s="35" t="s">
        <v>27</v>
      </c>
      <c r="H4" s="35" t="s">
        <v>48</v>
      </c>
      <c r="I4" s="35" t="s">
        <v>54</v>
      </c>
      <c r="J4" s="35" t="s">
        <v>55</v>
      </c>
      <c r="K4" s="35" t="s">
        <v>56</v>
      </c>
      <c r="L4" s="35" t="s">
        <v>57</v>
      </c>
    </row>
    <row r="5" spans="2:12" ht="15">
      <c r="B5" s="36">
        <v>1</v>
      </c>
      <c r="C5" s="37" t="s">
        <v>58</v>
      </c>
      <c r="D5" s="39">
        <v>0</v>
      </c>
      <c r="E5" s="39">
        <v>0.03743514929</v>
      </c>
      <c r="F5" s="39">
        <v>2.0632669664098002</v>
      </c>
      <c r="G5" s="39">
        <v>0</v>
      </c>
      <c r="H5" s="39">
        <v>0</v>
      </c>
      <c r="I5" s="40">
        <v>0</v>
      </c>
      <c r="J5" s="40">
        <v>0</v>
      </c>
      <c r="K5" s="40">
        <f>D5+E5+F5+G5+H5+I5+J5</f>
        <v>2.1007021156998</v>
      </c>
      <c r="L5" s="39">
        <v>0.10253999638649999</v>
      </c>
    </row>
    <row r="6" spans="2:12" ht="15">
      <c r="B6" s="36">
        <v>2</v>
      </c>
      <c r="C6" s="38" t="s">
        <v>59</v>
      </c>
      <c r="D6" s="39">
        <v>135.71395277733993</v>
      </c>
      <c r="E6" s="39">
        <v>155.68524836017724</v>
      </c>
      <c r="F6" s="39">
        <v>357.56799654943995</v>
      </c>
      <c r="G6" s="39">
        <v>12.934316948305304</v>
      </c>
      <c r="H6" s="39">
        <v>0</v>
      </c>
      <c r="I6" s="40">
        <v>4.2927</v>
      </c>
      <c r="J6" s="40">
        <v>0.2078</v>
      </c>
      <c r="K6" s="40">
        <f aca="true" t="shared" si="0" ref="K6:K41">D6+E6+F6+G6+H6+I6+J6</f>
        <v>666.4020146352624</v>
      </c>
      <c r="L6" s="39">
        <v>15.22161632273449</v>
      </c>
    </row>
    <row r="7" spans="2:12" ht="15">
      <c r="B7" s="36">
        <v>3</v>
      </c>
      <c r="C7" s="37" t="s">
        <v>60</v>
      </c>
      <c r="D7" s="39">
        <v>0.025663883128900004</v>
      </c>
      <c r="E7" s="39">
        <v>0.3118024708053</v>
      </c>
      <c r="F7" s="39">
        <v>3.0073743548913994</v>
      </c>
      <c r="G7" s="39">
        <v>0.0293009252902</v>
      </c>
      <c r="H7" s="39">
        <v>0</v>
      </c>
      <c r="I7" s="40">
        <v>0.0052</v>
      </c>
      <c r="J7" s="40">
        <v>0</v>
      </c>
      <c r="K7" s="40">
        <f t="shared" si="0"/>
        <v>3.3793416341157996</v>
      </c>
      <c r="L7" s="39">
        <v>0.2362798074511</v>
      </c>
    </row>
    <row r="8" spans="2:12" ht="15">
      <c r="B8" s="36">
        <v>4</v>
      </c>
      <c r="C8" s="38" t="s">
        <v>61</v>
      </c>
      <c r="D8" s="39">
        <v>18.256766893184295</v>
      </c>
      <c r="E8" s="39">
        <v>59.32714128108941</v>
      </c>
      <c r="F8" s="39">
        <v>168.77982284173612</v>
      </c>
      <c r="G8" s="39">
        <v>8.790071921346396</v>
      </c>
      <c r="H8" s="39">
        <v>0</v>
      </c>
      <c r="I8" s="40">
        <v>1.2669000000000001</v>
      </c>
      <c r="J8" s="40">
        <v>0.055999999999999994</v>
      </c>
      <c r="K8" s="40">
        <f t="shared" si="0"/>
        <v>256.4767029373562</v>
      </c>
      <c r="L8" s="39">
        <v>7.790783026205199</v>
      </c>
    </row>
    <row r="9" spans="2:12" ht="15">
      <c r="B9" s="36">
        <v>5</v>
      </c>
      <c r="C9" s="38" t="s">
        <v>62</v>
      </c>
      <c r="D9" s="39">
        <v>27.243520765136502</v>
      </c>
      <c r="E9" s="39">
        <v>212.197002615239</v>
      </c>
      <c r="F9" s="39">
        <v>466.9923916237778</v>
      </c>
      <c r="G9" s="39">
        <v>17.6935665124955</v>
      </c>
      <c r="H9" s="39">
        <v>0</v>
      </c>
      <c r="I9" s="40">
        <v>6.507899999999999</v>
      </c>
      <c r="J9" s="40">
        <v>0.2431</v>
      </c>
      <c r="K9" s="40">
        <f t="shared" si="0"/>
        <v>730.8774815166488</v>
      </c>
      <c r="L9" s="39">
        <v>33.702965204047615</v>
      </c>
    </row>
    <row r="10" spans="2:12" ht="15">
      <c r="B10" s="36">
        <v>6</v>
      </c>
      <c r="C10" s="38" t="s">
        <v>63</v>
      </c>
      <c r="D10" s="39">
        <v>61.6256800299265</v>
      </c>
      <c r="E10" s="39">
        <v>213.67179143070905</v>
      </c>
      <c r="F10" s="39">
        <v>243.16131485278643</v>
      </c>
      <c r="G10" s="39">
        <v>33.7318776831505</v>
      </c>
      <c r="H10" s="39">
        <v>0</v>
      </c>
      <c r="I10" s="40">
        <v>1.786</v>
      </c>
      <c r="J10" s="40">
        <v>0.0703</v>
      </c>
      <c r="K10" s="40">
        <f t="shared" si="0"/>
        <v>554.0469639965725</v>
      </c>
      <c r="L10" s="39">
        <v>7.820677379174004</v>
      </c>
    </row>
    <row r="11" spans="2:12" ht="15">
      <c r="B11" s="36">
        <v>7</v>
      </c>
      <c r="C11" s="38" t="s">
        <v>64</v>
      </c>
      <c r="D11" s="39">
        <v>57.836235510854486</v>
      </c>
      <c r="E11" s="39">
        <v>238.17023808653352</v>
      </c>
      <c r="F11" s="39">
        <v>317.11201256696467</v>
      </c>
      <c r="G11" s="39">
        <v>14.354129282859297</v>
      </c>
      <c r="H11" s="39">
        <v>0</v>
      </c>
      <c r="I11" s="40">
        <v>0</v>
      </c>
      <c r="J11" s="40">
        <v>0</v>
      </c>
      <c r="K11" s="40">
        <f t="shared" si="0"/>
        <v>627.4726154472119</v>
      </c>
      <c r="L11" s="39">
        <v>9.669468962589596</v>
      </c>
    </row>
    <row r="12" spans="2:12" ht="15">
      <c r="B12" s="36">
        <v>8</v>
      </c>
      <c r="C12" s="37" t="s">
        <v>65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f t="shared" si="0"/>
        <v>0</v>
      </c>
      <c r="L12" s="39">
        <v>0</v>
      </c>
    </row>
    <row r="13" spans="2:12" ht="15">
      <c r="B13" s="36">
        <v>9</v>
      </c>
      <c r="C13" s="37" t="s">
        <v>66</v>
      </c>
      <c r="D13" s="39">
        <v>0</v>
      </c>
      <c r="E13" s="39">
        <v>0</v>
      </c>
      <c r="F13" s="39">
        <v>0.0022870690322</v>
      </c>
      <c r="G13" s="39">
        <v>0</v>
      </c>
      <c r="H13" s="39">
        <v>0</v>
      </c>
      <c r="I13" s="40">
        <v>0</v>
      </c>
      <c r="J13" s="40">
        <v>0</v>
      </c>
      <c r="K13" s="40">
        <f t="shared" si="0"/>
        <v>0.0022870690322</v>
      </c>
      <c r="L13" s="39">
        <v>0</v>
      </c>
    </row>
    <row r="14" spans="2:12" ht="15">
      <c r="B14" s="36">
        <v>10</v>
      </c>
      <c r="C14" s="38" t="s">
        <v>67</v>
      </c>
      <c r="D14" s="39">
        <v>181.7993738379263</v>
      </c>
      <c r="E14" s="39">
        <v>742.9999182610285</v>
      </c>
      <c r="F14" s="39">
        <v>818.5002062881717</v>
      </c>
      <c r="G14" s="39">
        <v>50.50599368992239</v>
      </c>
      <c r="H14" s="39">
        <v>0</v>
      </c>
      <c r="I14" s="40">
        <v>50.532900000000005</v>
      </c>
      <c r="J14" s="40">
        <v>0.4987999999999999</v>
      </c>
      <c r="K14" s="40">
        <f t="shared" si="0"/>
        <v>1844.837192077049</v>
      </c>
      <c r="L14" s="39">
        <v>7.658445330078299</v>
      </c>
    </row>
    <row r="15" spans="2:12" ht="15">
      <c r="B15" s="36">
        <v>11</v>
      </c>
      <c r="C15" s="38" t="s">
        <v>68</v>
      </c>
      <c r="D15" s="39">
        <v>860.6195482268128</v>
      </c>
      <c r="E15" s="39">
        <v>8032.799388040675</v>
      </c>
      <c r="F15" s="39">
        <v>4730.9108429822745</v>
      </c>
      <c r="G15" s="39">
        <v>332.8349545276557</v>
      </c>
      <c r="H15" s="39">
        <v>0</v>
      </c>
      <c r="I15" s="40">
        <v>34.4579</v>
      </c>
      <c r="J15" s="40">
        <v>1.7574999999999998</v>
      </c>
      <c r="K15" s="40">
        <f t="shared" si="0"/>
        <v>13993.380133777417</v>
      </c>
      <c r="L15" s="39">
        <v>101.89047974334233</v>
      </c>
    </row>
    <row r="16" spans="2:12" ht="15">
      <c r="B16" s="36">
        <v>12</v>
      </c>
      <c r="C16" s="38" t="s">
        <v>69</v>
      </c>
      <c r="D16" s="39">
        <v>1905.3003558307093</v>
      </c>
      <c r="E16" s="39">
        <v>7038.176351189861</v>
      </c>
      <c r="F16" s="39">
        <v>1466.2058192388613</v>
      </c>
      <c r="G16" s="39">
        <v>45.2376210067764</v>
      </c>
      <c r="H16" s="39">
        <v>0</v>
      </c>
      <c r="I16" s="40">
        <v>7.2594</v>
      </c>
      <c r="J16" s="40">
        <v>0.1965</v>
      </c>
      <c r="K16" s="40">
        <f t="shared" si="0"/>
        <v>10462.376047266209</v>
      </c>
      <c r="L16" s="39">
        <v>26.30184512807221</v>
      </c>
    </row>
    <row r="17" spans="2:12" ht="15">
      <c r="B17" s="36">
        <v>13</v>
      </c>
      <c r="C17" s="38" t="s">
        <v>70</v>
      </c>
      <c r="D17" s="39">
        <v>12.470303370962098</v>
      </c>
      <c r="E17" s="39">
        <v>59.29159490563788</v>
      </c>
      <c r="F17" s="39">
        <v>99.77018144322581</v>
      </c>
      <c r="G17" s="39">
        <v>5.978716287994</v>
      </c>
      <c r="H17" s="39">
        <v>0</v>
      </c>
      <c r="I17" s="40">
        <v>0.374</v>
      </c>
      <c r="J17" s="40">
        <v>0.0271</v>
      </c>
      <c r="K17" s="40">
        <f t="shared" si="0"/>
        <v>177.91189600781976</v>
      </c>
      <c r="L17" s="39">
        <v>4.304496523987001</v>
      </c>
    </row>
    <row r="18" spans="2:12" ht="15">
      <c r="B18" s="36">
        <v>14</v>
      </c>
      <c r="C18" s="38" t="s">
        <v>71</v>
      </c>
      <c r="D18" s="39">
        <v>0.4341185970298</v>
      </c>
      <c r="E18" s="39">
        <v>22.46502655127129</v>
      </c>
      <c r="F18" s="39">
        <v>92.66690246295629</v>
      </c>
      <c r="G18" s="39">
        <v>3.412186393060901</v>
      </c>
      <c r="H18" s="39">
        <v>0</v>
      </c>
      <c r="I18" s="40">
        <v>0.2757</v>
      </c>
      <c r="J18" s="40">
        <v>0.0447</v>
      </c>
      <c r="K18" s="40">
        <f t="shared" si="0"/>
        <v>119.29863400431829</v>
      </c>
      <c r="L18" s="39">
        <v>2.9967255940224</v>
      </c>
    </row>
    <row r="19" spans="2:12" ht="15">
      <c r="B19" s="36">
        <v>15</v>
      </c>
      <c r="C19" s="38" t="s">
        <v>72</v>
      </c>
      <c r="D19" s="39">
        <v>32.2334862751412</v>
      </c>
      <c r="E19" s="39">
        <v>134.466738696188</v>
      </c>
      <c r="F19" s="39">
        <v>391.0620932675232</v>
      </c>
      <c r="G19" s="39">
        <v>29.743907177366697</v>
      </c>
      <c r="H19" s="39">
        <v>0</v>
      </c>
      <c r="I19" s="40">
        <v>0.1474</v>
      </c>
      <c r="J19" s="40">
        <v>0.023599999999999996</v>
      </c>
      <c r="K19" s="40">
        <f t="shared" si="0"/>
        <v>587.6772254162191</v>
      </c>
      <c r="L19" s="39">
        <v>12.617149197444899</v>
      </c>
    </row>
    <row r="20" spans="2:12" ht="15">
      <c r="B20" s="36">
        <v>16</v>
      </c>
      <c r="C20" s="38" t="s">
        <v>73</v>
      </c>
      <c r="D20" s="39">
        <v>3052.8333802439442</v>
      </c>
      <c r="E20" s="39">
        <v>4037.452325047431</v>
      </c>
      <c r="F20" s="39">
        <v>3059.4150188786984</v>
      </c>
      <c r="G20" s="39">
        <v>105.09163780301878</v>
      </c>
      <c r="H20" s="39">
        <v>0</v>
      </c>
      <c r="I20" s="40">
        <v>22.0691</v>
      </c>
      <c r="J20" s="40">
        <v>1.5444</v>
      </c>
      <c r="K20" s="40">
        <f t="shared" si="0"/>
        <v>10278.405861973095</v>
      </c>
      <c r="L20" s="39">
        <v>59.97164831929629</v>
      </c>
    </row>
    <row r="21" spans="2:12" ht="15">
      <c r="B21" s="36">
        <v>17</v>
      </c>
      <c r="C21" s="38" t="s">
        <v>74</v>
      </c>
      <c r="D21" s="39">
        <v>292.65408129010996</v>
      </c>
      <c r="E21" s="39">
        <v>260.2046007003015</v>
      </c>
      <c r="F21" s="39">
        <v>622.3726637191569</v>
      </c>
      <c r="G21" s="39">
        <v>20.520490067632</v>
      </c>
      <c r="H21" s="39">
        <v>0</v>
      </c>
      <c r="I21" s="40">
        <v>5.304899999999999</v>
      </c>
      <c r="J21" s="40">
        <v>0.3994</v>
      </c>
      <c r="K21" s="40">
        <f t="shared" si="0"/>
        <v>1201.4561357772004</v>
      </c>
      <c r="L21" s="39">
        <v>25.415717002212922</v>
      </c>
    </row>
    <row r="22" spans="2:12" ht="15">
      <c r="B22" s="36">
        <v>18</v>
      </c>
      <c r="C22" s="37" t="s">
        <v>75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f t="shared" si="0"/>
        <v>0</v>
      </c>
      <c r="L22" s="39">
        <v>0</v>
      </c>
    </row>
    <row r="23" spans="2:12" ht="15">
      <c r="B23" s="36">
        <v>19</v>
      </c>
      <c r="C23" s="38" t="s">
        <v>76</v>
      </c>
      <c r="D23" s="39">
        <v>146.63670812241511</v>
      </c>
      <c r="E23" s="39">
        <v>306.2393550079365</v>
      </c>
      <c r="F23" s="39">
        <v>890.0446854888788</v>
      </c>
      <c r="G23" s="39">
        <v>61.86790225780116</v>
      </c>
      <c r="H23" s="39">
        <v>0</v>
      </c>
      <c r="I23" s="40">
        <v>7.8382</v>
      </c>
      <c r="J23" s="40">
        <v>0.6653999999999999</v>
      </c>
      <c r="K23" s="40">
        <f t="shared" si="0"/>
        <v>1413.2922508770316</v>
      </c>
      <c r="L23" s="39">
        <v>25.31831822024023</v>
      </c>
    </row>
    <row r="24" spans="2:12" ht="15">
      <c r="B24" s="36">
        <v>20</v>
      </c>
      <c r="C24" s="38" t="s">
        <v>77</v>
      </c>
      <c r="D24" s="39">
        <v>18634.85313276835</v>
      </c>
      <c r="E24" s="39">
        <v>27530.817271146563</v>
      </c>
      <c r="F24" s="39">
        <v>16480.498065374948</v>
      </c>
      <c r="G24" s="39">
        <v>599.7393032097422</v>
      </c>
      <c r="H24" s="39">
        <v>0</v>
      </c>
      <c r="I24" s="40">
        <v>1154.6108</v>
      </c>
      <c r="J24" s="40">
        <v>381.7118</v>
      </c>
      <c r="K24" s="40">
        <f t="shared" si="0"/>
        <v>64782.230372499595</v>
      </c>
      <c r="L24" s="39">
        <v>277.0583892817951</v>
      </c>
    </row>
    <row r="25" spans="2:12" ht="15">
      <c r="B25" s="36">
        <v>21</v>
      </c>
      <c r="C25" s="37" t="s">
        <v>78</v>
      </c>
      <c r="D25" s="39">
        <v>0.006064622967500001</v>
      </c>
      <c r="E25" s="39">
        <v>7.480875745450399</v>
      </c>
      <c r="F25" s="39">
        <v>8.717803350693798</v>
      </c>
      <c r="G25" s="39">
        <v>0.7906586951933</v>
      </c>
      <c r="H25" s="39">
        <v>0</v>
      </c>
      <c r="I25" s="40">
        <v>0.0235</v>
      </c>
      <c r="J25" s="40">
        <v>0.0024</v>
      </c>
      <c r="K25" s="40">
        <f t="shared" si="0"/>
        <v>17.021302414304998</v>
      </c>
      <c r="L25" s="39">
        <v>0.11093683519299999</v>
      </c>
    </row>
    <row r="26" spans="2:12" ht="15">
      <c r="B26" s="36">
        <v>22</v>
      </c>
      <c r="C26" s="38" t="s">
        <v>79</v>
      </c>
      <c r="D26" s="39">
        <v>1.129494817385</v>
      </c>
      <c r="E26" s="39">
        <v>20.997787691412505</v>
      </c>
      <c r="F26" s="39">
        <v>35.62426174775818</v>
      </c>
      <c r="G26" s="39">
        <v>5.3421005667726</v>
      </c>
      <c r="H26" s="39">
        <v>0</v>
      </c>
      <c r="I26" s="40">
        <v>0.19090000000000001</v>
      </c>
      <c r="J26" s="40">
        <v>0.0086</v>
      </c>
      <c r="K26" s="40">
        <f t="shared" si="0"/>
        <v>63.29314482332829</v>
      </c>
      <c r="L26" s="39">
        <v>0.6664781283522</v>
      </c>
    </row>
    <row r="27" spans="2:12" ht="15">
      <c r="B27" s="36">
        <v>23</v>
      </c>
      <c r="C27" s="37" t="s">
        <v>80</v>
      </c>
      <c r="D27" s="39">
        <v>0</v>
      </c>
      <c r="E27" s="39">
        <v>0.000399903387</v>
      </c>
      <c r="F27" s="39">
        <v>0.0710436585153</v>
      </c>
      <c r="G27" s="39">
        <v>0.0008831026451</v>
      </c>
      <c r="H27" s="39">
        <v>0</v>
      </c>
      <c r="I27" s="40">
        <v>0</v>
      </c>
      <c r="J27" s="40">
        <v>0</v>
      </c>
      <c r="K27" s="40">
        <f t="shared" si="0"/>
        <v>0.0723266645474</v>
      </c>
      <c r="L27" s="39">
        <v>0.000104205387</v>
      </c>
    </row>
    <row r="28" spans="2:12" ht="15">
      <c r="B28" s="36">
        <v>24</v>
      </c>
      <c r="C28" s="37" t="s">
        <v>81</v>
      </c>
      <c r="D28" s="39">
        <v>4.2911939932899</v>
      </c>
      <c r="E28" s="39">
        <v>10.4134173676103</v>
      </c>
      <c r="F28" s="39">
        <v>18.0970942103068</v>
      </c>
      <c r="G28" s="39">
        <v>2.5151427876446</v>
      </c>
      <c r="H28" s="39">
        <v>0</v>
      </c>
      <c r="I28" s="40">
        <v>0.027899999999999998</v>
      </c>
      <c r="J28" s="40">
        <v>0</v>
      </c>
      <c r="K28" s="40">
        <f t="shared" si="0"/>
        <v>35.344748358851604</v>
      </c>
      <c r="L28" s="39">
        <v>0.1914747487734</v>
      </c>
    </row>
    <row r="29" spans="2:12" ht="15">
      <c r="B29" s="36">
        <v>25</v>
      </c>
      <c r="C29" s="38" t="s">
        <v>82</v>
      </c>
      <c r="D29" s="39">
        <v>3393.7271364775265</v>
      </c>
      <c r="E29" s="39">
        <v>8709.670527609887</v>
      </c>
      <c r="F29" s="39">
        <v>3744.87657078981</v>
      </c>
      <c r="G29" s="39">
        <v>127.11819330485699</v>
      </c>
      <c r="H29" s="39">
        <v>0</v>
      </c>
      <c r="I29" s="40">
        <v>24.7781</v>
      </c>
      <c r="J29" s="40">
        <v>0.8385</v>
      </c>
      <c r="K29" s="40">
        <f t="shared" si="0"/>
        <v>16001.00902818208</v>
      </c>
      <c r="L29" s="39">
        <v>63.91448605968733</v>
      </c>
    </row>
    <row r="30" spans="2:12" ht="15">
      <c r="B30" s="36">
        <v>26</v>
      </c>
      <c r="C30" s="38" t="s">
        <v>83</v>
      </c>
      <c r="D30" s="39">
        <v>229.6081165771706</v>
      </c>
      <c r="E30" s="39">
        <v>432.6904357239908</v>
      </c>
      <c r="F30" s="39">
        <v>451.92095146496996</v>
      </c>
      <c r="G30" s="39">
        <v>37.784750947692196</v>
      </c>
      <c r="H30" s="39">
        <v>0</v>
      </c>
      <c r="I30" s="40">
        <v>1.9223000000000001</v>
      </c>
      <c r="J30" s="40">
        <v>0.117</v>
      </c>
      <c r="K30" s="40">
        <f t="shared" si="0"/>
        <v>1154.0435547138234</v>
      </c>
      <c r="L30" s="39">
        <v>11.956014827801704</v>
      </c>
    </row>
    <row r="31" spans="2:12" ht="15">
      <c r="B31" s="36">
        <v>27</v>
      </c>
      <c r="C31" s="38" t="s">
        <v>24</v>
      </c>
      <c r="D31" s="39">
        <v>2.9358936972567995</v>
      </c>
      <c r="E31" s="39">
        <v>176.87686010517572</v>
      </c>
      <c r="F31" s="39">
        <v>124.43977804486347</v>
      </c>
      <c r="G31" s="39">
        <v>4.9316842629336</v>
      </c>
      <c r="H31" s="39">
        <v>0</v>
      </c>
      <c r="I31" s="40">
        <v>11.652399999999998</v>
      </c>
      <c r="J31" s="40">
        <v>1.0831</v>
      </c>
      <c r="K31" s="40">
        <f t="shared" si="0"/>
        <v>321.91971611022956</v>
      </c>
      <c r="L31" s="39">
        <v>2.1833780122530997</v>
      </c>
    </row>
    <row r="32" spans="2:12" ht="15">
      <c r="B32" s="36">
        <v>28</v>
      </c>
      <c r="C32" s="38" t="s">
        <v>84</v>
      </c>
      <c r="D32" s="39">
        <v>3.9093108919010007</v>
      </c>
      <c r="E32" s="39">
        <v>13.655575456504902</v>
      </c>
      <c r="F32" s="39">
        <v>43.612504915879995</v>
      </c>
      <c r="G32" s="39">
        <v>1.7581167044490997</v>
      </c>
      <c r="H32" s="39">
        <v>0</v>
      </c>
      <c r="I32" s="40">
        <v>0</v>
      </c>
      <c r="J32" s="40">
        <v>0</v>
      </c>
      <c r="K32" s="40">
        <f t="shared" si="0"/>
        <v>62.935507968735</v>
      </c>
      <c r="L32" s="39">
        <v>1.204234373576</v>
      </c>
    </row>
    <row r="33" spans="2:12" ht="15">
      <c r="B33" s="36">
        <v>29</v>
      </c>
      <c r="C33" s="38" t="s">
        <v>85</v>
      </c>
      <c r="D33" s="39">
        <v>324.10563896980415</v>
      </c>
      <c r="E33" s="39">
        <v>781.786159587179</v>
      </c>
      <c r="F33" s="39">
        <v>721.5681525772518</v>
      </c>
      <c r="G33" s="39">
        <v>32.795338451874194</v>
      </c>
      <c r="H33" s="39">
        <v>0</v>
      </c>
      <c r="I33" s="40">
        <v>2.0746</v>
      </c>
      <c r="J33" s="40">
        <v>0.31320000000000003</v>
      </c>
      <c r="K33" s="40">
        <f t="shared" si="0"/>
        <v>1862.643089586109</v>
      </c>
      <c r="L33" s="39">
        <v>17.8954475764654</v>
      </c>
    </row>
    <row r="34" spans="2:12" ht="15">
      <c r="B34" s="36">
        <v>30</v>
      </c>
      <c r="C34" s="38" t="s">
        <v>86</v>
      </c>
      <c r="D34" s="39">
        <v>563.6665658412405</v>
      </c>
      <c r="E34" s="39">
        <v>7061.069844803355</v>
      </c>
      <c r="F34" s="39">
        <v>933.1657057602939</v>
      </c>
      <c r="G34" s="39">
        <v>40.138443099127606</v>
      </c>
      <c r="H34" s="39">
        <v>0</v>
      </c>
      <c r="I34" s="40">
        <v>4.6282000000000005</v>
      </c>
      <c r="J34" s="40">
        <v>0.6609999999999998</v>
      </c>
      <c r="K34" s="40">
        <f t="shared" si="0"/>
        <v>8603.329759504017</v>
      </c>
      <c r="L34" s="39">
        <v>22.93234004225861</v>
      </c>
    </row>
    <row r="35" spans="2:12" ht="15">
      <c r="B35" s="36">
        <v>31</v>
      </c>
      <c r="C35" s="37" t="s">
        <v>87</v>
      </c>
      <c r="D35" s="39">
        <v>10.9096923486438</v>
      </c>
      <c r="E35" s="39">
        <v>3.4562707173835996</v>
      </c>
      <c r="F35" s="39">
        <v>14.763218382201998</v>
      </c>
      <c r="G35" s="39">
        <v>1.5060975260313</v>
      </c>
      <c r="H35" s="39">
        <v>0</v>
      </c>
      <c r="I35" s="40">
        <v>0</v>
      </c>
      <c r="J35" s="40">
        <v>0</v>
      </c>
      <c r="K35" s="40">
        <f t="shared" si="0"/>
        <v>30.635278974260697</v>
      </c>
      <c r="L35" s="39">
        <v>0.9617639260950002</v>
      </c>
    </row>
    <row r="36" spans="2:12" ht="15">
      <c r="B36" s="36">
        <v>32</v>
      </c>
      <c r="C36" s="38" t="s">
        <v>88</v>
      </c>
      <c r="D36" s="39">
        <v>1977.547877331457</v>
      </c>
      <c r="E36" s="39">
        <v>2257.635012571695</v>
      </c>
      <c r="F36" s="39">
        <v>2068.511448722714</v>
      </c>
      <c r="G36" s="39">
        <v>84.54303228165998</v>
      </c>
      <c r="H36" s="39">
        <v>0</v>
      </c>
      <c r="I36" s="40">
        <v>28.7164</v>
      </c>
      <c r="J36" s="40">
        <v>1.3883</v>
      </c>
      <c r="K36" s="40">
        <f t="shared" si="0"/>
        <v>6418.342070907525</v>
      </c>
      <c r="L36" s="39">
        <v>60.01058172404449</v>
      </c>
    </row>
    <row r="37" spans="2:12" ht="15">
      <c r="B37" s="36">
        <v>33</v>
      </c>
      <c r="C37" s="38" t="s">
        <v>95</v>
      </c>
      <c r="D37" s="39">
        <v>492.86787592390283</v>
      </c>
      <c r="E37" s="39">
        <v>1015.8406079019367</v>
      </c>
      <c r="F37" s="39">
        <v>1122.5250764418956</v>
      </c>
      <c r="G37" s="39">
        <v>84.9075321036865</v>
      </c>
      <c r="H37" s="39">
        <v>0</v>
      </c>
      <c r="I37" s="40">
        <v>8.7578</v>
      </c>
      <c r="J37" s="40">
        <v>0.4961</v>
      </c>
      <c r="K37" s="40">
        <f t="shared" si="0"/>
        <v>2725.3949923714213</v>
      </c>
      <c r="L37" s="39">
        <v>25.13659003278879</v>
      </c>
    </row>
    <row r="38" spans="2:12" ht="15">
      <c r="B38" s="36">
        <v>34</v>
      </c>
      <c r="C38" s="38" t="s">
        <v>89</v>
      </c>
      <c r="D38" s="39">
        <v>35.1414631189663</v>
      </c>
      <c r="E38" s="39">
        <v>10.355419756512402</v>
      </c>
      <c r="F38" s="39">
        <v>11.447284709486102</v>
      </c>
      <c r="G38" s="39">
        <v>0.23198751280559998</v>
      </c>
      <c r="H38" s="39">
        <v>0</v>
      </c>
      <c r="I38" s="40">
        <v>0.023</v>
      </c>
      <c r="J38" s="40">
        <v>0.0103</v>
      </c>
      <c r="K38" s="40">
        <f t="shared" si="0"/>
        <v>57.20945509777041</v>
      </c>
      <c r="L38" s="39">
        <v>0.8397142236744001</v>
      </c>
    </row>
    <row r="39" spans="2:12" ht="15">
      <c r="B39" s="36">
        <v>35</v>
      </c>
      <c r="C39" s="38" t="s">
        <v>90</v>
      </c>
      <c r="D39" s="39">
        <v>485.5900408049322</v>
      </c>
      <c r="E39" s="39">
        <v>2288.8776062472157</v>
      </c>
      <c r="F39" s="39">
        <v>2660.215908378151</v>
      </c>
      <c r="G39" s="39">
        <v>123.42539659724923</v>
      </c>
      <c r="H39" s="39">
        <v>0</v>
      </c>
      <c r="I39" s="40">
        <v>22.6786</v>
      </c>
      <c r="J39" s="40">
        <v>1.4921</v>
      </c>
      <c r="K39" s="40">
        <f t="shared" si="0"/>
        <v>5582.27965202755</v>
      </c>
      <c r="L39" s="39">
        <v>72.26402662171563</v>
      </c>
    </row>
    <row r="40" spans="2:12" ht="15">
      <c r="B40" s="36">
        <v>36</v>
      </c>
      <c r="C40" s="38" t="s">
        <v>91</v>
      </c>
      <c r="D40" s="39">
        <v>9.5951163955088</v>
      </c>
      <c r="E40" s="39">
        <v>88.75169655363257</v>
      </c>
      <c r="F40" s="39">
        <v>164.72417302181861</v>
      </c>
      <c r="G40" s="39">
        <v>9.8872392881516</v>
      </c>
      <c r="H40" s="39">
        <v>0</v>
      </c>
      <c r="I40" s="40">
        <v>0</v>
      </c>
      <c r="J40" s="40">
        <v>0</v>
      </c>
      <c r="K40" s="40">
        <f t="shared" si="0"/>
        <v>272.9582252591116</v>
      </c>
      <c r="L40" s="39">
        <v>4.8660701294356965</v>
      </c>
    </row>
    <row r="41" spans="2:12" ht="15">
      <c r="B41" s="36">
        <v>37</v>
      </c>
      <c r="C41" s="38" t="s">
        <v>92</v>
      </c>
      <c r="D41" s="39">
        <v>1720.2735145729137</v>
      </c>
      <c r="E41" s="39">
        <v>4266.9811696896</v>
      </c>
      <c r="F41" s="39">
        <v>2976.129693933342</v>
      </c>
      <c r="G41" s="39">
        <v>145.66424691333225</v>
      </c>
      <c r="H41" s="39">
        <v>0</v>
      </c>
      <c r="I41" s="40">
        <v>13.263199999999998</v>
      </c>
      <c r="J41" s="40">
        <v>3.0957999999999997</v>
      </c>
      <c r="K41" s="40">
        <f t="shared" si="0"/>
        <v>9125.407625109188</v>
      </c>
      <c r="L41" s="39">
        <v>86.98990094646652</v>
      </c>
    </row>
    <row r="42" spans="2:12" s="42" customFormat="1" ht="15">
      <c r="B42" s="35" t="s">
        <v>93</v>
      </c>
      <c r="C42" s="27"/>
      <c r="D42" s="41">
        <f aca="true" t="shared" si="1" ref="D42:L42">SUM(D5:D41)</f>
        <v>34675.84130480784</v>
      </c>
      <c r="E42" s="41">
        <f t="shared" si="1"/>
        <v>76190.85289637269</v>
      </c>
      <c r="F42" s="41">
        <f t="shared" si="1"/>
        <v>45310.54361607968</v>
      </c>
      <c r="G42" s="41">
        <f>SUM(G5:G41)</f>
        <v>2045.806819840523</v>
      </c>
      <c r="H42" s="41">
        <f t="shared" si="1"/>
        <v>0</v>
      </c>
      <c r="I42" s="41">
        <f t="shared" si="1"/>
        <v>1415.4659</v>
      </c>
      <c r="J42" s="41">
        <f t="shared" si="1"/>
        <v>396.9528</v>
      </c>
      <c r="K42" s="41">
        <f t="shared" si="1"/>
        <v>160035.46333710072</v>
      </c>
      <c r="L42" s="41">
        <f t="shared" si="1"/>
        <v>990.2010874530484</v>
      </c>
    </row>
    <row r="43" ht="15">
      <c r="B43" t="s">
        <v>94</v>
      </c>
    </row>
    <row r="44" s="61" customFormat="1" ht="15"/>
    <row r="45" spans="4:7" ht="15">
      <c r="D45" s="50"/>
      <c r="E45" s="50"/>
      <c r="F45" s="50"/>
      <c r="G45" s="50"/>
    </row>
    <row r="46" ht="15">
      <c r="E46" s="50"/>
    </row>
    <row r="47" spans="4:12" ht="15">
      <c r="D47" s="24"/>
      <c r="E47" s="24"/>
      <c r="F47" s="24"/>
      <c r="G47" s="24"/>
      <c r="H47" s="24"/>
      <c r="I47" s="24"/>
      <c r="J47" s="24"/>
      <c r="K47" s="24"/>
      <c r="L47" s="24"/>
    </row>
    <row r="48" spans="4:12" ht="15">
      <c r="D48" s="50"/>
      <c r="E48" s="50"/>
      <c r="F48" s="50"/>
      <c r="G48" s="50"/>
      <c r="H48" s="50"/>
      <c r="I48" s="24"/>
      <c r="J48" s="24"/>
      <c r="K48" s="50"/>
      <c r="L48" s="50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Disclosure-of-AAUM-for-Mar-2716</dc:title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2016-04-11T09:15:36Z</dcterms:modified>
  <cp:category/>
  <cp:version/>
  <cp:contentType/>
  <cp:contentStatus/>
</cp:coreProperties>
</file>