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<sst xmlns="http://schemas.openxmlformats.org/spreadsheetml/2006/main" count="330" uniqueCount="296">
  <si>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</si>
  <si>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</si>
  <si>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</si>
  <si>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</si>
  <si>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</si>
  <si>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</si>
  <si>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</si>
  <si>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</si>
  <si>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</si>
  <si>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</si>
  <si>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</si>
  <si>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</si>
  <si>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</si>
  <si>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</si>
  <si>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</si>
  <si>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</si>
  <si>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</si>
  <si>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</si>
  <si>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</si>
  <si>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</si>
  <si>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</si>
  <si>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</si>
  <si>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</si>
  <si>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</si>
  <si>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</si>
  <si>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</si>
  <si>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</si>
  <si>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</si>
  <si>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</si>
  <si>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</si>
  <si>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</si>
  <si>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</si>
  <si>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</si>
  <si>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</si>
  <si>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</si>
  <si>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</si>
  <si>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</si>
  <si>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</si>
  <si>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</si>
  <si>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</si>
  <si>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</si>
  <si>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</si>
  <si>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</si>
  <si>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</si>
  <si>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</si>
  <si>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</si>
  <si>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</si>
  <si>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</si>
  <si>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</si>
  <si>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</si>
  <si>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</si>
  <si>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</si>
  <si>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</si>
  <si>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</si>
  <si>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</si>
  <si>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</si>
  <si>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</si>
  <si>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</si>
  <si>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</si>
  <si>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</si>
  <si>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</si>
  <si>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</si>
  <si>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</si>
  <si>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</si>
  <si>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</si>
  <si>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</si>
  <si>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</si>
  <si>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</si>
  <si>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</si>
  <si>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</si>
  <si>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</si>
  <si>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</si>
  <si>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</si>
  <si>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</si>
  <si>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</si>
  <si>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</si>
  <si>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</si>
  <si>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</si>
  <si>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</si>
  <si>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</si>
  <si>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</si>
  <si>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</si>
  <si>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</si>
  <si>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</si>
  <si>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</si>
  <si>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</si>
  <si>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</si>
  <si>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</si>
  <si>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</si>
  <si>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</si>
  <si>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</si>
  <si>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</si>
  <si>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</si>
  <si>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</si>
  <si>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</si>
  <si>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</si>
  <si>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</si>
  <si>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</si>
  <si>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</si>
  <si>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</si>
  <si>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</si>
  <si>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</si>
  <si>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</si>
  <si>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</si>
  <si>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</si>
  <si>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</si>
  <si>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</si>
  <si>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</si>
  <si>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</si>
  <si>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</si>
  <si>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</si>
  <si>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</si>
  <si>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</si>
  <si>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</si>
  <si>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</si>
  <si>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</si>
  <si>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</si>
  <si>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</si>
  <si>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</si>
  <si>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</si>
  <si>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</si>
  <si>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</si>
  <si>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</si>
  <si>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</si>
  <si>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</si>
  <si>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</si>
  <si>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</si>
  <si>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</si>
  <si>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</si>
  <si>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</si>
  <si>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</si>
  <si>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</si>
  <si>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</si>
  <si>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</si>
  <si>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</si>
  <si>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</si>
  <si>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</si>
  <si>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</si>
  <si>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</si>
  <si>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</si>
  <si>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</si>
  <si>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</si>
  <si>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</si>
  <si>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</si>
  <si>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</si>
  <si>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</si>
  <si>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</si>
  <si>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</si>
  <si>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</si>
  <si>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</si>
  <si>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</si>
  <si>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</si>
  <si>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</si>
  <si>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</si>
  <si>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</si>
  <si>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</si>
  <si>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</si>
  <si>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</si>
  <si>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</si>
  <si>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</si>
  <si>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</si>
  <si>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</si>
  <si>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</si>
  <si>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</si>
  <si>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</si>
  <si>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</si>
  <si>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</si>
  <si>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</si>
  <si>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</si>
  <si>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</si>
  <si>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</si>
  <si>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</si>
  <si>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</si>
  <si>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</si>
  <si>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</si>
  <si>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</si>
  <si>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</si>
  <si>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</si>
  <si>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</si>
  <si>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</si>
  <si>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</si>
  <si>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</si>
  <si>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</si>
  <si>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</si>
  <si>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</si>
  <si>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</si>
  <si>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</si>
  <si>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</si>
  <si>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</si>
  <si>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</si>
  <si>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</si>
  <si>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</si>
  <si>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</si>
  <si>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</si>
  <si>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</si>
  <si>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</si>
  <si>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</si>
  <si>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</si>
  <si>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</si>
  <si>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</si>
  <si>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</si>
  <si>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</si>
  <si>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</si>
  <si>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</si>
  <si>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</si>
  <si>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</si>
  <si>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</si>
  <si>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</si>
  <si>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</si>
  <si>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</si>
  <si>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</si>
  <si>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</si>
  <si>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</si>
  <si>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</si>
  <si>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</si>
  <si>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</si>
  <si>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</si>
  <si>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</si>
  <si>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</si>
  <si>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</si>
  <si>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</si>
  <si>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</si>
  <si>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</si>
  <si>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</si>
  <si>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</si>
  <si>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</si>
  <si>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</si>
  <si>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</si>
  <si>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</si>
  <si>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</si>
  <si>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</si>
  <si>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</si>
  <si>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</si>
  <si>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</si>
  <si>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</si>
  <si>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</si>
  <si>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</si>
  <si>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</si>
  <si>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</si>
  <si>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</si>
  <si>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</si>
  <si>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</si>
  <si>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</si>
  <si>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</si>
  <si>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</si>
  <si>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</si>
  <si>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</si>
  <si>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</si>
  <si>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</si>
  <si>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</si>
  <si>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</si>
  <si>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</si>
  <si>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</si>
  <si>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</si>
  <si>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</si>
  <si>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</si>
  <si>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</si>
  <si>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</si>
  <si>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</si>
  <si>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</si>
  <si>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</si>
  <si>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</si>
  <si>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</si>
  <si>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</si>
  <si>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</si>
  <si>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</si>
  <si>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</si>
  <si>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</si>
  <si>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</si>
  <si>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</si>
  <si>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</si>
  <si>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</si>
  <si>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</si>
  <si>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</si>
  <si>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</si>
  <si>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</si>
  <si>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</si>
  <si>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</si>
  <si>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</si>
  <si>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</si>
  <si>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</si>
  <si>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</si>
  <si>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</si>
  <si>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Mutual Fund: Average Net Assets Under Management (AAUM) as on May 2020 (All figures in Rs. Crore)</t>
  </si>
  <si>
    <t>Table showing State wise /Union Territory wise contribution to AAUM of category of schemes as on May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</si>
  <si>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</si>
  <si>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</si>
  <si>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</si>
  <si>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</si>
  <si>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</si>
  <si>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</si>
  <si>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</si>
  <si>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</si>
  <si>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</si>
  <si>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</si>
  <si>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ETF SENSEX NEXT 50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</si>
</sst>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283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156.24779110335484</v>
      </c>
      <c r="E9" s="22">
        <v>0</v>
      </c>
      <c r="F9" s="22">
        <v>0</v>
      </c>
      <c r="G9" s="23">
        <v>0</v>
      </c>
      <c r="H9" s="21">
        <v>217.19587773374187</v>
      </c>
      <c r="I9" s="22">
        <v>13360.39016266087</v>
      </c>
      <c r="J9" s="22">
        <v>2997.417612974258</v>
      </c>
      <c r="K9" s="22">
        <v>0</v>
      </c>
      <c r="L9" s="23">
        <v>715.2459022698066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148.17565551754836</v>
      </c>
      <c r="S9" s="22">
        <v>1192.8156818492898</v>
      </c>
      <c r="T9" s="22">
        <v>650.7708973633871</v>
      </c>
      <c r="U9" s="22">
        <v>0</v>
      </c>
      <c r="V9" s="23">
        <v>200.31491645441938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1.775231108935484</v>
      </c>
      <c r="AS9" s="22">
        <v>0</v>
      </c>
      <c r="AT9" s="22">
        <v>0</v>
      </c>
      <c r="AU9" s="23">
        <v>0</v>
      </c>
      <c r="AV9" s="21">
        <v>344.7510966536453</v>
      </c>
      <c r="AW9" s="22">
        <v>5654.179853539501</v>
      </c>
      <c r="AX9" s="22">
        <v>573.8663164899679</v>
      </c>
      <c r="AY9" s="22">
        <v>0</v>
      </c>
      <c r="AZ9" s="23">
        <v>1779.3470641082906</v>
      </c>
      <c r="BA9" s="21">
        <v>0</v>
      </c>
      <c r="BB9" s="22">
        <v>5.178671136451613</v>
      </c>
      <c r="BC9" s="22">
        <v>0</v>
      </c>
      <c r="BD9" s="22">
        <v>0</v>
      </c>
      <c r="BE9" s="23">
        <v>0</v>
      </c>
      <c r="BF9" s="21">
        <v>237.54171871619354</v>
      </c>
      <c r="BG9" s="22">
        <v>379.8663536447419</v>
      </c>
      <c r="BH9" s="22">
        <v>280.49183730067745</v>
      </c>
      <c r="BI9" s="22">
        <v>0</v>
      </c>
      <c r="BJ9" s="23">
        <v>396.25031108135477</v>
      </c>
      <c r="BK9" s="24">
        <f>SUM(C9:BJ9)</f>
        <v>29291.822951706436</v>
      </c>
    </row>
    <row r="10" spans="1:63" s="25" customFormat="1" ht="15">
      <c r="A10" s="20"/>
      <c r="B10" s="7" t="s">
        <v>98</v>
      </c>
      <c r="C10" s="21">
        <v>0</v>
      </c>
      <c r="D10" s="22">
        <v>35.52090133141935</v>
      </c>
      <c r="E10" s="22">
        <v>0</v>
      </c>
      <c r="F10" s="22">
        <v>0</v>
      </c>
      <c r="G10" s="23">
        <v>0</v>
      </c>
      <c r="H10" s="21">
        <v>4.334102392516129</v>
      </c>
      <c r="I10" s="22">
        <v>2955.8292900846136</v>
      </c>
      <c r="J10" s="22">
        <v>24.205797741580643</v>
      </c>
      <c r="K10" s="22">
        <v>0</v>
      </c>
      <c r="L10" s="23">
        <v>142.1994914948387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2.787135345290323</v>
      </c>
      <c r="S10" s="22">
        <v>191.07282673683872</v>
      </c>
      <c r="T10" s="22">
        <v>42.76710394229032</v>
      </c>
      <c r="U10" s="22">
        <v>0</v>
      </c>
      <c r="V10" s="23">
        <v>18.476361787709678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32.1536852804516</v>
      </c>
      <c r="AW10" s="22">
        <v>941.7638872834872</v>
      </c>
      <c r="AX10" s="22">
        <v>8.608060275129032</v>
      </c>
      <c r="AY10" s="22">
        <v>0</v>
      </c>
      <c r="AZ10" s="23">
        <v>285.4005356641936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24.44438450664517</v>
      </c>
      <c r="BG10" s="22">
        <v>56.09890111258064</v>
      </c>
      <c r="BH10" s="22">
        <v>132.96253012422576</v>
      </c>
      <c r="BI10" s="22">
        <v>0</v>
      </c>
      <c r="BJ10" s="23">
        <v>63.2627408727742</v>
      </c>
      <c r="BK10" s="24">
        <f>SUM(C10:BJ10)</f>
        <v>4961.887735976584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191.7686924347742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221.52998012625798</v>
      </c>
      <c r="I11" s="27">
        <f t="shared" si="0"/>
        <v>16316.219452745483</v>
      </c>
      <c r="J11" s="27">
        <f t="shared" si="0"/>
        <v>3021.623410715839</v>
      </c>
      <c r="K11" s="27">
        <f t="shared" si="0"/>
        <v>0</v>
      </c>
      <c r="L11" s="28">
        <f t="shared" si="0"/>
        <v>857.4453937646454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150.9627908628387</v>
      </c>
      <c r="S11" s="27">
        <f t="shared" si="0"/>
        <v>1383.8885085861286</v>
      </c>
      <c r="T11" s="27">
        <f t="shared" si="0"/>
        <v>693.5380013056774</v>
      </c>
      <c r="U11" s="27">
        <f t="shared" si="0"/>
        <v>0</v>
      </c>
      <c r="V11" s="28">
        <f t="shared" si="0"/>
        <v>218.79127824212907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1.775231108935484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376.9047819340969</v>
      </c>
      <c r="AW11" s="27">
        <f t="shared" si="1"/>
        <v>6595.943740822988</v>
      </c>
      <c r="AX11" s="27">
        <f t="shared" si="1"/>
        <v>582.4743767650968</v>
      </c>
      <c r="AY11" s="27">
        <f t="shared" si="1"/>
        <v>0</v>
      </c>
      <c r="AZ11" s="28">
        <f t="shared" si="1"/>
        <v>2064.747599772484</v>
      </c>
      <c r="BA11" s="26">
        <f t="shared" si="1"/>
        <v>0</v>
      </c>
      <c r="BB11" s="27">
        <f t="shared" si="1"/>
        <v>5.178671136451613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261.9861032228387</v>
      </c>
      <c r="BG11" s="27">
        <f t="shared" si="1"/>
        <v>435.9652547573225</v>
      </c>
      <c r="BH11" s="27">
        <f t="shared" si="1"/>
        <v>413.45436742490324</v>
      </c>
      <c r="BI11" s="27">
        <f t="shared" si="1"/>
        <v>0</v>
      </c>
      <c r="BJ11" s="28">
        <f t="shared" si="1"/>
        <v>459.51305195412897</v>
      </c>
      <c r="BK11" s="29">
        <f t="shared" si="1"/>
        <v>34253.71068768302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42.69210837238709</v>
      </c>
      <c r="E14" s="22">
        <v>0</v>
      </c>
      <c r="F14" s="22">
        <v>0</v>
      </c>
      <c r="G14" s="23">
        <v>0</v>
      </c>
      <c r="H14" s="21">
        <v>110.92320244667745</v>
      </c>
      <c r="I14" s="22">
        <v>266.88538346090326</v>
      </c>
      <c r="J14" s="22">
        <v>0</v>
      </c>
      <c r="K14" s="22">
        <v>0</v>
      </c>
      <c r="L14" s="23">
        <v>255.98798127961285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34.51143560758065</v>
      </c>
      <c r="S14" s="22">
        <v>94.22606085832258</v>
      </c>
      <c r="T14" s="22">
        <v>0.8767972781290321</v>
      </c>
      <c r="U14" s="22">
        <v>0</v>
      </c>
      <c r="V14" s="23">
        <v>27.082601935645165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26.156399185709674</v>
      </c>
      <c r="AW14" s="22">
        <v>267.00536663822294</v>
      </c>
      <c r="AX14" s="22">
        <v>10.121155909903225</v>
      </c>
      <c r="AY14" s="22">
        <v>0</v>
      </c>
      <c r="AZ14" s="23">
        <v>124.63356905206453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10.769463757419352</v>
      </c>
      <c r="BG14" s="22">
        <v>24.745511227258067</v>
      </c>
      <c r="BH14" s="22">
        <v>11.533283205935483</v>
      </c>
      <c r="BI14" s="22">
        <v>0</v>
      </c>
      <c r="BJ14" s="23">
        <v>13.534159200161291</v>
      </c>
      <c r="BK14" s="24">
        <f>SUM(C14:BJ14)</f>
        <v>1321.6844794159326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42.69210837238709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110.92320244667745</v>
      </c>
      <c r="I15" s="27">
        <f t="shared" si="2"/>
        <v>266.88538346090326</v>
      </c>
      <c r="J15" s="27">
        <f t="shared" si="2"/>
        <v>0</v>
      </c>
      <c r="K15" s="27">
        <f t="shared" si="2"/>
        <v>0</v>
      </c>
      <c r="L15" s="28">
        <f t="shared" si="2"/>
        <v>255.98798127961285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34.51143560758065</v>
      </c>
      <c r="S15" s="27">
        <f t="shared" si="2"/>
        <v>94.22606085832258</v>
      </c>
      <c r="T15" s="27">
        <f t="shared" si="2"/>
        <v>0.8767972781290321</v>
      </c>
      <c r="U15" s="27">
        <f t="shared" si="2"/>
        <v>0</v>
      </c>
      <c r="V15" s="28">
        <f t="shared" si="2"/>
        <v>27.082601935645165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26.156399185709674</v>
      </c>
      <c r="AW15" s="27">
        <f t="shared" si="2"/>
        <v>267.00536663822294</v>
      </c>
      <c r="AX15" s="27">
        <f t="shared" si="2"/>
        <v>10.121155909903225</v>
      </c>
      <c r="AY15" s="27">
        <f t="shared" si="2"/>
        <v>0</v>
      </c>
      <c r="AZ15" s="28">
        <f t="shared" si="2"/>
        <v>124.63356905206453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10.769463757419352</v>
      </c>
      <c r="BG15" s="27">
        <f t="shared" si="2"/>
        <v>24.745511227258067</v>
      </c>
      <c r="BH15" s="27">
        <f t="shared" si="2"/>
        <v>11.533283205935483</v>
      </c>
      <c r="BI15" s="27">
        <f t="shared" si="2"/>
        <v>0</v>
      </c>
      <c r="BJ15" s="28">
        <f t="shared" si="2"/>
        <v>13.534159200161291</v>
      </c>
      <c r="BK15" s="28">
        <f t="shared" si="2"/>
        <v>1321.6844794159326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0.08891387854838712</v>
      </c>
      <c r="I18" s="22">
        <v>0</v>
      </c>
      <c r="J18" s="22">
        <v>0</v>
      </c>
      <c r="K18" s="22">
        <v>0</v>
      </c>
      <c r="L18" s="23">
        <v>0.7152016987096775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0.04439094583870968</v>
      </c>
      <c r="S18" s="22">
        <v>0</v>
      </c>
      <c r="T18" s="22">
        <v>0</v>
      </c>
      <c r="U18" s="22">
        <v>0</v>
      </c>
      <c r="V18" s="23">
        <v>0.23841675725806452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0.41952279603225806</v>
      </c>
      <c r="AW18" s="22">
        <v>2.2765309483624265</v>
      </c>
      <c r="AX18" s="22">
        <v>0</v>
      </c>
      <c r="AY18" s="22">
        <v>0</v>
      </c>
      <c r="AZ18" s="23">
        <v>1.5802549248387097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0.3700459322580645</v>
      </c>
      <c r="BG18" s="22">
        <v>0.023691024838709673</v>
      </c>
      <c r="BH18" s="22">
        <v>0</v>
      </c>
      <c r="BI18" s="22">
        <v>0</v>
      </c>
      <c r="BJ18" s="23">
        <v>0.2352166274516129</v>
      </c>
      <c r="BK18" s="24">
        <f aca="true" t="shared" si="3" ref="BK18:BK35">SUM(C18:BJ18)</f>
        <v>5.99218553413662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0.05196279861290322</v>
      </c>
      <c r="I19" s="22">
        <v>1.1548828949354837</v>
      </c>
      <c r="J19" s="22">
        <v>0</v>
      </c>
      <c r="K19" s="22">
        <v>0</v>
      </c>
      <c r="L19" s="23">
        <v>0.3481475970967742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0.08310210538709678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0.24479537677419358</v>
      </c>
      <c r="AW19" s="22">
        <v>1.709161938042742</v>
      </c>
      <c r="AX19" s="22">
        <v>0</v>
      </c>
      <c r="AY19" s="22">
        <v>0</v>
      </c>
      <c r="AZ19" s="23">
        <v>1.181557363903226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0.1130988427419355</v>
      </c>
      <c r="BG19" s="22">
        <v>0</v>
      </c>
      <c r="BH19" s="22">
        <v>0</v>
      </c>
      <c r="BI19" s="22">
        <v>0</v>
      </c>
      <c r="BJ19" s="23">
        <v>0.20906271812903227</v>
      </c>
      <c r="BK19" s="24">
        <f t="shared" si="3"/>
        <v>5.095771635623387</v>
      </c>
    </row>
    <row r="20" spans="1:63" s="25" customFormat="1" ht="15">
      <c r="A20" s="20"/>
      <c r="B20" s="7" t="s">
        <v>268</v>
      </c>
      <c r="C20" s="21">
        <v>0</v>
      </c>
      <c r="D20" s="22">
        <v>0.5183146774193549</v>
      </c>
      <c r="E20" s="22">
        <v>0</v>
      </c>
      <c r="F20" s="22">
        <v>0</v>
      </c>
      <c r="G20" s="23">
        <v>0</v>
      </c>
      <c r="H20" s="21">
        <v>0.02902562193548387</v>
      </c>
      <c r="I20" s="22">
        <v>0</v>
      </c>
      <c r="J20" s="22">
        <v>0</v>
      </c>
      <c r="K20" s="22">
        <v>0</v>
      </c>
      <c r="L20" s="23">
        <v>181.603986786129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0.011553433096774198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0.008912881129032255</v>
      </c>
      <c r="AW20" s="22">
        <v>0</v>
      </c>
      <c r="AX20" s="22">
        <v>0</v>
      </c>
      <c r="AY20" s="22">
        <v>0</v>
      </c>
      <c r="AZ20" s="23">
        <v>0.10156536645161289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0.04197344235378885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182.31533220851503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0.7317451362903226</v>
      </c>
      <c r="I21" s="22">
        <v>4.245726287516129</v>
      </c>
      <c r="J21" s="22">
        <v>0.2841892741935484</v>
      </c>
      <c r="K21" s="22">
        <v>0</v>
      </c>
      <c r="L21" s="23">
        <v>22.862107155709676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0.39215389561290326</v>
      </c>
      <c r="S21" s="22">
        <v>5.953196915806451</v>
      </c>
      <c r="T21" s="22">
        <v>0</v>
      </c>
      <c r="U21" s="22">
        <v>0</v>
      </c>
      <c r="V21" s="23">
        <v>3.5722304333225803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8.39587488935484</v>
      </c>
      <c r="AW21" s="22">
        <v>32.809453961546254</v>
      </c>
      <c r="AX21" s="22">
        <v>0</v>
      </c>
      <c r="AY21" s="22">
        <v>0</v>
      </c>
      <c r="AZ21" s="23">
        <v>74.81999769970965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1.805083550451613</v>
      </c>
      <c r="BG21" s="22">
        <v>11.320097494838711</v>
      </c>
      <c r="BH21" s="22">
        <v>0.577590135483871</v>
      </c>
      <c r="BI21" s="22">
        <v>0</v>
      </c>
      <c r="BJ21" s="23">
        <v>11.43504640770968</v>
      </c>
      <c r="BK21" s="24">
        <f>SUM(C21:BJ21)</f>
        <v>179.20449323754622</v>
      </c>
    </row>
    <row r="22" spans="1:63" s="25" customFormat="1" ht="15">
      <c r="A22" s="20"/>
      <c r="B22" s="7" t="s">
        <v>103</v>
      </c>
      <c r="C22" s="21">
        <v>0</v>
      </c>
      <c r="D22" s="22">
        <v>2.3804870967741936</v>
      </c>
      <c r="E22" s="22">
        <v>0</v>
      </c>
      <c r="F22" s="22">
        <v>0</v>
      </c>
      <c r="G22" s="23">
        <v>0</v>
      </c>
      <c r="H22" s="21">
        <v>0.08101677083870967</v>
      </c>
      <c r="I22" s="22">
        <v>54.8940324516129</v>
      </c>
      <c r="J22" s="22">
        <v>0</v>
      </c>
      <c r="K22" s="22">
        <v>0</v>
      </c>
      <c r="L22" s="23">
        <v>4.789276999290323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0.02618535758064516</v>
      </c>
      <c r="S22" s="22">
        <v>0</v>
      </c>
      <c r="T22" s="22">
        <v>0</v>
      </c>
      <c r="U22" s="22">
        <v>0</v>
      </c>
      <c r="V22" s="23">
        <v>1.3337378834516134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0.18392031393548386</v>
      </c>
      <c r="AW22" s="22">
        <v>23.81957632242943</v>
      </c>
      <c r="AX22" s="22">
        <v>0</v>
      </c>
      <c r="AY22" s="22">
        <v>0</v>
      </c>
      <c r="AZ22" s="23">
        <v>9.305636161161289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0.05271118225806452</v>
      </c>
      <c r="BG22" s="22">
        <v>0</v>
      </c>
      <c r="BH22" s="22">
        <v>0</v>
      </c>
      <c r="BI22" s="22">
        <v>0</v>
      </c>
      <c r="BJ22" s="23">
        <v>0.5451246322580645</v>
      </c>
      <c r="BK22" s="24">
        <f t="shared" si="3"/>
        <v>97.41170517159071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0.1239317302580645</v>
      </c>
      <c r="I23" s="22">
        <v>14.66068542816129</v>
      </c>
      <c r="J23" s="22">
        <v>0</v>
      </c>
      <c r="K23" s="22">
        <v>0</v>
      </c>
      <c r="L23" s="23">
        <v>1.986608850129032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0.02321150793548387</v>
      </c>
      <c r="S23" s="22">
        <v>0.5145473580645162</v>
      </c>
      <c r="T23" s="22">
        <v>0</v>
      </c>
      <c r="U23" s="22">
        <v>0</v>
      </c>
      <c r="V23" s="23">
        <v>0.3774895967741935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0.3599695609354839</v>
      </c>
      <c r="AW23" s="22">
        <v>1.5704847564287185</v>
      </c>
      <c r="AX23" s="22">
        <v>0</v>
      </c>
      <c r="AY23" s="22">
        <v>0</v>
      </c>
      <c r="AZ23" s="23">
        <v>23.65282798367742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0.025443631612903226</v>
      </c>
      <c r="BG23" s="22">
        <v>3.469586129032258</v>
      </c>
      <c r="BH23" s="22">
        <v>0</v>
      </c>
      <c r="BI23" s="22">
        <v>0</v>
      </c>
      <c r="BJ23" s="23">
        <v>1.5499597804193548</v>
      </c>
      <c r="BK23" s="24">
        <f t="shared" si="3"/>
        <v>48.31474631342872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0.05352250948387095</v>
      </c>
      <c r="I24" s="22">
        <v>0</v>
      </c>
      <c r="J24" s="22">
        <v>0</v>
      </c>
      <c r="K24" s="22">
        <v>0</v>
      </c>
      <c r="L24" s="23">
        <v>1.7124502503225807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0.03005509667741935</v>
      </c>
      <c r="S24" s="22">
        <v>0</v>
      </c>
      <c r="T24" s="22">
        <v>0</v>
      </c>
      <c r="U24" s="22">
        <v>0</v>
      </c>
      <c r="V24" s="23">
        <v>0.9952453730645161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0.05802351283870967</v>
      </c>
      <c r="AW24" s="22">
        <v>0.637100254396761</v>
      </c>
      <c r="AX24" s="22">
        <v>0</v>
      </c>
      <c r="AY24" s="22">
        <v>0</v>
      </c>
      <c r="AZ24" s="23">
        <v>19.108529189451616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0.02554799487096774</v>
      </c>
      <c r="BG24" s="22">
        <v>0</v>
      </c>
      <c r="BH24" s="22">
        <v>0</v>
      </c>
      <c r="BI24" s="22">
        <v>0</v>
      </c>
      <c r="BJ24" s="23">
        <v>0.34751554838709675</v>
      </c>
      <c r="BK24" s="24">
        <f t="shared" si="3"/>
        <v>22.96798972949354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0.1271509815483871</v>
      </c>
      <c r="I25" s="22">
        <v>106.58579621935485</v>
      </c>
      <c r="J25" s="22">
        <v>0</v>
      </c>
      <c r="K25" s="22">
        <v>0</v>
      </c>
      <c r="L25" s="23">
        <v>13.855540026645162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0.06889577083870967</v>
      </c>
      <c r="S25" s="22">
        <v>9.00928064516129</v>
      </c>
      <c r="T25" s="22">
        <v>0</v>
      </c>
      <c r="U25" s="22">
        <v>0</v>
      </c>
      <c r="V25" s="23">
        <v>0.2768852251612903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0.19674305222580643</v>
      </c>
      <c r="AW25" s="22">
        <v>9.193631219937728</v>
      </c>
      <c r="AX25" s="22">
        <v>0</v>
      </c>
      <c r="AY25" s="22">
        <v>0</v>
      </c>
      <c r="AZ25" s="23">
        <v>11.688008081516129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0.22320595629032253</v>
      </c>
      <c r="BG25" s="22">
        <v>4.186581451612903</v>
      </c>
      <c r="BH25" s="22">
        <v>0</v>
      </c>
      <c r="BI25" s="22">
        <v>0</v>
      </c>
      <c r="BJ25" s="23">
        <v>0.1054588456451613</v>
      </c>
      <c r="BK25" s="24">
        <f t="shared" si="3"/>
        <v>155.51717747593773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0.15079711722580644</v>
      </c>
      <c r="I26" s="22">
        <v>127.8868012484516</v>
      </c>
      <c r="J26" s="22">
        <v>0</v>
      </c>
      <c r="K26" s="22">
        <v>0</v>
      </c>
      <c r="L26" s="23">
        <v>4.180994909322581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0.06684738170967741</v>
      </c>
      <c r="S26" s="22">
        <v>0.7162561554193548</v>
      </c>
      <c r="T26" s="22">
        <v>0</v>
      </c>
      <c r="U26" s="22">
        <v>0</v>
      </c>
      <c r="V26" s="23">
        <v>1.0634149786451617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0.06542146596774193</v>
      </c>
      <c r="AW26" s="22">
        <v>0.17405711106590477</v>
      </c>
      <c r="AX26" s="22">
        <v>0</v>
      </c>
      <c r="AY26" s="22">
        <v>0</v>
      </c>
      <c r="AZ26" s="23">
        <v>8.722049862612906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0.03061004370967742</v>
      </c>
      <c r="BG26" s="22">
        <v>0</v>
      </c>
      <c r="BH26" s="22">
        <v>0</v>
      </c>
      <c r="BI26" s="22">
        <v>0</v>
      </c>
      <c r="BJ26" s="23">
        <v>0.02400787741935484</v>
      </c>
      <c r="BK26" s="24">
        <f t="shared" si="3"/>
        <v>143.0812581515498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0.4985729401290322</v>
      </c>
      <c r="I27" s="22">
        <v>3.0463804637419356</v>
      </c>
      <c r="J27" s="22">
        <v>0</v>
      </c>
      <c r="K27" s="22">
        <v>0</v>
      </c>
      <c r="L27" s="23">
        <v>13.658531945612905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0.324234413</v>
      </c>
      <c r="S27" s="22">
        <v>1.3685677862903225</v>
      </c>
      <c r="T27" s="22">
        <v>0</v>
      </c>
      <c r="U27" s="22">
        <v>0</v>
      </c>
      <c r="V27" s="23">
        <v>7.106885876225806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2.729062824096774</v>
      </c>
      <c r="AW27" s="22">
        <v>13.716610986390945</v>
      </c>
      <c r="AX27" s="22">
        <v>0.49061629032258064</v>
      </c>
      <c r="AY27" s="22">
        <v>0</v>
      </c>
      <c r="AZ27" s="23">
        <v>34.10356272125806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1.3027015369677422</v>
      </c>
      <c r="BG27" s="22">
        <v>0.2600168215483871</v>
      </c>
      <c r="BH27" s="22">
        <v>0</v>
      </c>
      <c r="BI27" s="22">
        <v>0</v>
      </c>
      <c r="BJ27" s="23">
        <v>13.306110593709677</v>
      </c>
      <c r="BK27" s="24">
        <f t="shared" si="3"/>
        <v>91.91185519929417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0.052365456516129026</v>
      </c>
      <c r="I28" s="22">
        <v>102.03036878967741</v>
      </c>
      <c r="J28" s="22">
        <v>0</v>
      </c>
      <c r="K28" s="22">
        <v>0</v>
      </c>
      <c r="L28" s="23">
        <v>5.216127927741934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0.0030026064516129034</v>
      </c>
      <c r="S28" s="22">
        <v>0</v>
      </c>
      <c r="T28" s="22">
        <v>0</v>
      </c>
      <c r="U28" s="22">
        <v>0</v>
      </c>
      <c r="V28" s="23">
        <v>6.005212903225806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0.05629395090322581</v>
      </c>
      <c r="AW28" s="22">
        <v>6.458946967695082</v>
      </c>
      <c r="AX28" s="22">
        <v>0</v>
      </c>
      <c r="AY28" s="22">
        <v>0</v>
      </c>
      <c r="AZ28" s="23">
        <v>5.999027142419354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0.06762062961290322</v>
      </c>
      <c r="BG28" s="22">
        <v>0</v>
      </c>
      <c r="BH28" s="22">
        <v>0</v>
      </c>
      <c r="BI28" s="22">
        <v>0</v>
      </c>
      <c r="BJ28" s="23">
        <v>0.07686218545161291</v>
      </c>
      <c r="BK28" s="24">
        <f t="shared" si="3"/>
        <v>125.96582855969508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0.11574846445161291</v>
      </c>
      <c r="I29" s="22">
        <v>0.9620901110645159</v>
      </c>
      <c r="J29" s="22">
        <v>0</v>
      </c>
      <c r="K29" s="22">
        <v>0</v>
      </c>
      <c r="L29" s="23">
        <v>9.282723178806453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0.05541698229032258</v>
      </c>
      <c r="S29" s="22">
        <v>0</v>
      </c>
      <c r="T29" s="22">
        <v>0</v>
      </c>
      <c r="U29" s="22">
        <v>0</v>
      </c>
      <c r="V29" s="23">
        <v>0.4189448064516129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0.5053139298387097</v>
      </c>
      <c r="AW29" s="22">
        <v>2.5815650261457455</v>
      </c>
      <c r="AX29" s="22">
        <v>0</v>
      </c>
      <c r="AY29" s="22">
        <v>0</v>
      </c>
      <c r="AZ29" s="23">
        <v>14.858930800258065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0.1089346221935484</v>
      </c>
      <c r="BG29" s="22">
        <v>0.43871451216129026</v>
      </c>
      <c r="BH29" s="22">
        <v>0</v>
      </c>
      <c r="BI29" s="22">
        <v>0</v>
      </c>
      <c r="BJ29" s="23">
        <v>0.9776862299677421</v>
      </c>
      <c r="BK29" s="24">
        <f t="shared" si="3"/>
        <v>30.306068663629617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0.15485696616129033</v>
      </c>
      <c r="I30" s="22">
        <v>100.53273508080646</v>
      </c>
      <c r="J30" s="22">
        <v>0</v>
      </c>
      <c r="K30" s="22">
        <v>0</v>
      </c>
      <c r="L30" s="23">
        <v>90.52625093419356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0.12586213603225802</v>
      </c>
      <c r="S30" s="22">
        <v>13.347079574354838</v>
      </c>
      <c r="T30" s="22">
        <v>0</v>
      </c>
      <c r="U30" s="22">
        <v>0</v>
      </c>
      <c r="V30" s="23">
        <v>4.690091361838709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0.3423562966129033</v>
      </c>
      <c r="AW30" s="22">
        <v>11.289059744848888</v>
      </c>
      <c r="AX30" s="22">
        <v>0</v>
      </c>
      <c r="AY30" s="22">
        <v>0</v>
      </c>
      <c r="AZ30" s="23">
        <v>21.79340283609677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0.10755145167741936</v>
      </c>
      <c r="BG30" s="22">
        <v>0</v>
      </c>
      <c r="BH30" s="22">
        <v>0</v>
      </c>
      <c r="BI30" s="22">
        <v>0</v>
      </c>
      <c r="BJ30" s="23">
        <v>1.0798385838709679</v>
      </c>
      <c r="BK30" s="24">
        <f t="shared" si="3"/>
        <v>243.98908496649403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0.12040786103225805</v>
      </c>
      <c r="I31" s="22">
        <v>1.0659880258064516</v>
      </c>
      <c r="J31" s="22">
        <v>0</v>
      </c>
      <c r="K31" s="22">
        <v>0</v>
      </c>
      <c r="L31" s="23">
        <v>1.5512700637096772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0.21459872816129028</v>
      </c>
      <c r="S31" s="22">
        <v>6.673930801064516</v>
      </c>
      <c r="T31" s="22">
        <v>0</v>
      </c>
      <c r="U31" s="22">
        <v>0</v>
      </c>
      <c r="V31" s="23">
        <v>5.149633364935485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1.1263919562258062</v>
      </c>
      <c r="AW31" s="22">
        <v>2.4835547379867657</v>
      </c>
      <c r="AX31" s="22">
        <v>0</v>
      </c>
      <c r="AY31" s="22">
        <v>0</v>
      </c>
      <c r="AZ31" s="23">
        <v>13.661017787580644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1.3402451407741933</v>
      </c>
      <c r="BG31" s="22">
        <v>1.4460613203225805</v>
      </c>
      <c r="BH31" s="22">
        <v>0</v>
      </c>
      <c r="BI31" s="22">
        <v>0</v>
      </c>
      <c r="BJ31" s="23">
        <v>5.421853854387097</v>
      </c>
      <c r="BK31" s="24">
        <f t="shared" si="3"/>
        <v>40.25495364198676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0.10856376170967741</v>
      </c>
      <c r="I32" s="22">
        <v>52.88814230812903</v>
      </c>
      <c r="J32" s="22">
        <v>0</v>
      </c>
      <c r="K32" s="22">
        <v>0</v>
      </c>
      <c r="L32" s="23">
        <v>47.35841081925807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0.060985697225806455</v>
      </c>
      <c r="S32" s="22">
        <v>0.029677604838709678</v>
      </c>
      <c r="T32" s="22">
        <v>0</v>
      </c>
      <c r="U32" s="22">
        <v>0</v>
      </c>
      <c r="V32" s="23">
        <v>0.4430332204516129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0.3023613200645161</v>
      </c>
      <c r="AW32" s="22">
        <v>2.449075454297986</v>
      </c>
      <c r="AX32" s="22">
        <v>0</v>
      </c>
      <c r="AY32" s="22">
        <v>0</v>
      </c>
      <c r="AZ32" s="23">
        <v>8.374040981580647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0.14586284525806453</v>
      </c>
      <c r="BG32" s="22">
        <v>0</v>
      </c>
      <c r="BH32" s="22">
        <v>0</v>
      </c>
      <c r="BI32" s="22">
        <v>0</v>
      </c>
      <c r="BJ32" s="23">
        <v>2.4152491000322582</v>
      </c>
      <c r="BK32" s="24">
        <f t="shared" si="3"/>
        <v>114.57540311284636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0.12028952422580647</v>
      </c>
      <c r="I33" s="22">
        <v>339.8359383398387</v>
      </c>
      <c r="J33" s="22">
        <v>0</v>
      </c>
      <c r="K33" s="22">
        <v>0</v>
      </c>
      <c r="L33" s="23">
        <v>22.55706071329032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0.061853078225806456</v>
      </c>
      <c r="S33" s="22">
        <v>1.1121772541935484</v>
      </c>
      <c r="T33" s="22">
        <v>0</v>
      </c>
      <c r="U33" s="22">
        <v>0</v>
      </c>
      <c r="V33" s="23">
        <v>2.1409102335806454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0.4615226876129032</v>
      </c>
      <c r="AW33" s="22">
        <v>1.1761081673268878</v>
      </c>
      <c r="AX33" s="22">
        <v>0</v>
      </c>
      <c r="AY33" s="22">
        <v>0</v>
      </c>
      <c r="AZ33" s="23">
        <v>13.276029371548388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0.10294664122580643</v>
      </c>
      <c r="BG33" s="22">
        <v>0</v>
      </c>
      <c r="BH33" s="22">
        <v>0</v>
      </c>
      <c r="BI33" s="22">
        <v>0</v>
      </c>
      <c r="BJ33" s="23">
        <v>24.72000785687097</v>
      </c>
      <c r="BK33" s="24">
        <f t="shared" si="3"/>
        <v>405.56484386793977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0.048247966161290325</v>
      </c>
      <c r="I34" s="22">
        <v>89.21765032258064</v>
      </c>
      <c r="J34" s="22">
        <v>0</v>
      </c>
      <c r="K34" s="22">
        <v>0</v>
      </c>
      <c r="L34" s="23">
        <v>5.519408850129032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0.007166759612903225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0.4129293158387097</v>
      </c>
      <c r="AW34" s="22">
        <v>1.0760392974120236</v>
      </c>
      <c r="AX34" s="22">
        <v>0</v>
      </c>
      <c r="AY34" s="22">
        <v>0</v>
      </c>
      <c r="AZ34" s="23">
        <v>33.548623620161294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0.01812912</v>
      </c>
      <c r="BG34" s="22">
        <v>0</v>
      </c>
      <c r="BH34" s="22">
        <v>0</v>
      </c>
      <c r="BI34" s="22">
        <v>0</v>
      </c>
      <c r="BJ34" s="23">
        <v>0.2222279225806452</v>
      </c>
      <c r="BK34" s="24">
        <f t="shared" si="3"/>
        <v>130.07042317447653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0.07864001806451612</v>
      </c>
      <c r="I35" s="22">
        <v>110.40463636138709</v>
      </c>
      <c r="J35" s="22">
        <v>0</v>
      </c>
      <c r="K35" s="22">
        <v>0</v>
      </c>
      <c r="L35" s="23">
        <v>13.050874248129034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0.04715369567741935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0.07716159774193548</v>
      </c>
      <c r="AW35" s="22">
        <v>0.33914564523083823</v>
      </c>
      <c r="AX35" s="22">
        <v>0</v>
      </c>
      <c r="AY35" s="22">
        <v>0</v>
      </c>
      <c r="AZ35" s="23">
        <v>3.5313697851612904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0.03157656809677419</v>
      </c>
      <c r="BG35" s="22">
        <v>0</v>
      </c>
      <c r="BH35" s="22">
        <v>0</v>
      </c>
      <c r="BI35" s="22">
        <v>0</v>
      </c>
      <c r="BJ35" s="23">
        <v>2.105041935483871</v>
      </c>
      <c r="BK35" s="24">
        <f t="shared" si="3"/>
        <v>129.66559985497278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0.5458453698387098</v>
      </c>
      <c r="I36" s="22">
        <v>10.263786651548388</v>
      </c>
      <c r="J36" s="22">
        <v>0</v>
      </c>
      <c r="K36" s="22">
        <v>0</v>
      </c>
      <c r="L36" s="23">
        <v>9.868306319935483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0.5186243000967742</v>
      </c>
      <c r="S36" s="22">
        <v>0.023875766129032257</v>
      </c>
      <c r="T36" s="22">
        <v>0</v>
      </c>
      <c r="U36" s="22">
        <v>0</v>
      </c>
      <c r="V36" s="23">
        <v>5.709178056322582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3.4274839186774195</v>
      </c>
      <c r="AW36" s="22">
        <v>8.092862745914662</v>
      </c>
      <c r="AX36" s="22">
        <v>0.094691</v>
      </c>
      <c r="AY36" s="22">
        <v>0</v>
      </c>
      <c r="AZ36" s="23">
        <v>22.432206145258057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2.435610963193548</v>
      </c>
      <c r="BG36" s="22">
        <v>14.290240185387095</v>
      </c>
      <c r="BH36" s="22">
        <v>0</v>
      </c>
      <c r="BI36" s="22">
        <v>0</v>
      </c>
      <c r="BJ36" s="23">
        <v>26.22780545303226</v>
      </c>
      <c r="BK36" s="24">
        <f aca="true" t="shared" si="4" ref="BK36:BK45">SUM(C36:BJ36)</f>
        <v>103.930516875334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0.10020923664516128</v>
      </c>
      <c r="I37" s="22">
        <v>22.0364585516129</v>
      </c>
      <c r="J37" s="22">
        <v>0</v>
      </c>
      <c r="K37" s="22">
        <v>0</v>
      </c>
      <c r="L37" s="23">
        <v>3.3818789487096774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0.019896390580645167</v>
      </c>
      <c r="S37" s="22">
        <v>0</v>
      </c>
      <c r="T37" s="22">
        <v>0</v>
      </c>
      <c r="U37" s="22">
        <v>0</v>
      </c>
      <c r="V37" s="23">
        <v>10.257258244387101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0.06939585774193549</v>
      </c>
      <c r="AW37" s="22">
        <v>8.88080993578441</v>
      </c>
      <c r="AX37" s="22">
        <v>0</v>
      </c>
      <c r="AY37" s="22">
        <v>0</v>
      </c>
      <c r="AZ37" s="23">
        <v>5.447661202129033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0.018069712935483873</v>
      </c>
      <c r="BG37" s="22">
        <v>0</v>
      </c>
      <c r="BH37" s="22">
        <v>0</v>
      </c>
      <c r="BI37" s="22">
        <v>0</v>
      </c>
      <c r="BJ37" s="23">
        <v>0.6160771290322581</v>
      </c>
      <c r="BK37" s="24">
        <f t="shared" si="4"/>
        <v>50.827715209558605</v>
      </c>
    </row>
    <row r="38" spans="1:63" s="25" customFormat="1" ht="15">
      <c r="A38" s="20"/>
      <c r="B38" s="7" t="s">
        <v>119</v>
      </c>
      <c r="C38" s="21">
        <v>0</v>
      </c>
      <c r="D38" s="22">
        <v>5.494709677419355</v>
      </c>
      <c r="E38" s="22">
        <v>0</v>
      </c>
      <c r="F38" s="22">
        <v>0</v>
      </c>
      <c r="G38" s="23">
        <v>0</v>
      </c>
      <c r="H38" s="21">
        <v>0.14348262299999998</v>
      </c>
      <c r="I38" s="22">
        <v>0</v>
      </c>
      <c r="J38" s="22">
        <v>0</v>
      </c>
      <c r="K38" s="22">
        <v>0</v>
      </c>
      <c r="L38" s="23">
        <v>0.1668193875483871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0.06281879964516128</v>
      </c>
      <c r="S38" s="22">
        <v>0</v>
      </c>
      <c r="T38" s="22">
        <v>0</v>
      </c>
      <c r="U38" s="22">
        <v>0</v>
      </c>
      <c r="V38" s="23">
        <v>0.043957677419354836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1.120007760870968</v>
      </c>
      <c r="AW38" s="22">
        <v>3.0157611559501847</v>
      </c>
      <c r="AX38" s="22">
        <v>0</v>
      </c>
      <c r="AY38" s="22">
        <v>0</v>
      </c>
      <c r="AZ38" s="23">
        <v>24.487138363129038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0.12349893735483872</v>
      </c>
      <c r="BG38" s="22">
        <v>1.614956129032258</v>
      </c>
      <c r="BH38" s="22">
        <v>0</v>
      </c>
      <c r="BI38" s="22">
        <v>0</v>
      </c>
      <c r="BJ38" s="23">
        <v>0.2583929806451613</v>
      </c>
      <c r="BK38" s="24">
        <f t="shared" si="4"/>
        <v>36.531543492014706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0.05518714500000001</v>
      </c>
      <c r="I39" s="22">
        <v>8.901152419354839</v>
      </c>
      <c r="J39" s="22">
        <v>0</v>
      </c>
      <c r="K39" s="22">
        <v>0</v>
      </c>
      <c r="L39" s="23">
        <v>13.539500481709679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0.02968016429032258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0.06269072393548386</v>
      </c>
      <c r="AW39" s="22">
        <v>3.067794929207396</v>
      </c>
      <c r="AX39" s="22">
        <v>0</v>
      </c>
      <c r="AY39" s="22">
        <v>0</v>
      </c>
      <c r="AZ39" s="23">
        <v>20.76719526351614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0.02188673580645161</v>
      </c>
      <c r="BG39" s="22">
        <v>0</v>
      </c>
      <c r="BH39" s="22">
        <v>0</v>
      </c>
      <c r="BI39" s="22">
        <v>0</v>
      </c>
      <c r="BJ39" s="23">
        <v>0.8517962468064516</v>
      </c>
      <c r="BK39" s="24">
        <f t="shared" si="4"/>
        <v>47.29688410962676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0.2413452271612903</v>
      </c>
      <c r="I40" s="22">
        <v>1.0961201583225808</v>
      </c>
      <c r="J40" s="22">
        <v>4.177659838709678</v>
      </c>
      <c r="K40" s="22">
        <v>0</v>
      </c>
      <c r="L40" s="23">
        <v>3.4596124836451625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0.45842353161290317</v>
      </c>
      <c r="S40" s="22">
        <v>0.8563622367741935</v>
      </c>
      <c r="T40" s="22">
        <v>2.1702129032258064</v>
      </c>
      <c r="U40" s="22">
        <v>0</v>
      </c>
      <c r="V40" s="23">
        <v>9.18626167154839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2.4137067523870965</v>
      </c>
      <c r="AW40" s="22">
        <v>3.4641229432693046</v>
      </c>
      <c r="AX40" s="22">
        <v>0</v>
      </c>
      <c r="AY40" s="22">
        <v>0</v>
      </c>
      <c r="AZ40" s="23">
        <v>11.871108550451611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2.3560621809677422</v>
      </c>
      <c r="BG40" s="22">
        <v>8.562583506741936</v>
      </c>
      <c r="BH40" s="22">
        <v>0.05398159677419355</v>
      </c>
      <c r="BI40" s="22">
        <v>0</v>
      </c>
      <c r="BJ40" s="23">
        <v>9.94100601712903</v>
      </c>
      <c r="BK40" s="24">
        <f>SUM(C40:BJ40)</f>
        <v>60.30856959872092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0.06226795277419355</v>
      </c>
      <c r="I41" s="22">
        <v>6.57760064516129</v>
      </c>
      <c r="J41" s="22">
        <v>0</v>
      </c>
      <c r="K41" s="22">
        <v>0</v>
      </c>
      <c r="L41" s="23">
        <v>1.3516969325806452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0.012058934516129025</v>
      </c>
      <c r="S41" s="22">
        <v>2.8502936129032257</v>
      </c>
      <c r="T41" s="22">
        <v>0</v>
      </c>
      <c r="U41" s="22">
        <v>0</v>
      </c>
      <c r="V41" s="23">
        <v>0.009318267580645159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0.12451112012903229</v>
      </c>
      <c r="AW41" s="22">
        <v>7.757934177914642</v>
      </c>
      <c r="AX41" s="22">
        <v>0</v>
      </c>
      <c r="AY41" s="22">
        <v>0</v>
      </c>
      <c r="AZ41" s="23">
        <v>2.433396519645161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0.02406250709677419</v>
      </c>
      <c r="BG41" s="22">
        <v>0</v>
      </c>
      <c r="BH41" s="22">
        <v>0</v>
      </c>
      <c r="BI41" s="22">
        <v>0</v>
      </c>
      <c r="BJ41" s="23">
        <v>1.3298820694838704</v>
      </c>
      <c r="BK41" s="24">
        <f t="shared" si="4"/>
        <v>22.533022739785608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0.05454493822580644</v>
      </c>
      <c r="I42" s="22">
        <v>110.19683549674194</v>
      </c>
      <c r="J42" s="22">
        <v>0</v>
      </c>
      <c r="K42" s="22">
        <v>0</v>
      </c>
      <c r="L42" s="23">
        <v>5.912216224774193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0.015118421290322578</v>
      </c>
      <c r="S42" s="22">
        <v>0</v>
      </c>
      <c r="T42" s="22">
        <v>0</v>
      </c>
      <c r="U42" s="22">
        <v>0</v>
      </c>
      <c r="V42" s="23">
        <v>0.5814777419354838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0.10542263729032256</v>
      </c>
      <c r="AW42" s="22">
        <v>0.028971814238591038</v>
      </c>
      <c r="AX42" s="22">
        <v>0</v>
      </c>
      <c r="AY42" s="22">
        <v>0</v>
      </c>
      <c r="AZ42" s="23">
        <v>10.566639099580648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0.0396561805483871</v>
      </c>
      <c r="BG42" s="22">
        <v>0</v>
      </c>
      <c r="BH42" s="22">
        <v>0</v>
      </c>
      <c r="BI42" s="22">
        <v>0</v>
      </c>
      <c r="BJ42" s="23">
        <v>1.216828141548387</v>
      </c>
      <c r="BK42" s="24">
        <f t="shared" si="4"/>
        <v>128.7177106961741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0.10435596929032258</v>
      </c>
      <c r="I43" s="22">
        <v>26.98246561987097</v>
      </c>
      <c r="J43" s="22">
        <v>0</v>
      </c>
      <c r="K43" s="22">
        <v>0</v>
      </c>
      <c r="L43" s="23">
        <v>6.064618016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0.06593988580645162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0.6738187719354839</v>
      </c>
      <c r="AW43" s="22">
        <v>0.5654523725557381</v>
      </c>
      <c r="AX43" s="22">
        <v>0</v>
      </c>
      <c r="AY43" s="22">
        <v>0</v>
      </c>
      <c r="AZ43" s="23">
        <v>8.410434872612905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0.019596807580645158</v>
      </c>
      <c r="BG43" s="22">
        <v>0</v>
      </c>
      <c r="BH43" s="22">
        <v>0</v>
      </c>
      <c r="BI43" s="22">
        <v>0</v>
      </c>
      <c r="BJ43" s="23">
        <v>1.1448139303548388</v>
      </c>
      <c r="BK43" s="24">
        <f t="shared" si="4"/>
        <v>44.03149624600735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25.30360465293548</v>
      </c>
      <c r="I44" s="22">
        <v>67.65175887096774</v>
      </c>
      <c r="J44" s="22">
        <v>0</v>
      </c>
      <c r="K44" s="22">
        <v>0</v>
      </c>
      <c r="L44" s="23">
        <v>32.75316886158065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0.009829742741935484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0.06545934322580645</v>
      </c>
      <c r="AW44" s="22">
        <v>0</v>
      </c>
      <c r="AX44" s="22">
        <v>0</v>
      </c>
      <c r="AY44" s="22">
        <v>0</v>
      </c>
      <c r="AZ44" s="23">
        <v>1.3921634967741936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0.000576226612903226</v>
      </c>
      <c r="BG44" s="22">
        <v>0</v>
      </c>
      <c r="BH44" s="22">
        <v>0</v>
      </c>
      <c r="BI44" s="22">
        <v>0</v>
      </c>
      <c r="BJ44" s="23">
        <v>1.1524532258064515</v>
      </c>
      <c r="BK44" s="24">
        <f t="shared" si="4"/>
        <v>128.32901442064517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0.35518024416129024</v>
      </c>
      <c r="I45" s="22">
        <v>5.571237369516129</v>
      </c>
      <c r="J45" s="22">
        <v>1.2218532258064516</v>
      </c>
      <c r="K45" s="22">
        <v>0</v>
      </c>
      <c r="L45" s="23">
        <v>5.490650059580644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0.363095920451613</v>
      </c>
      <c r="S45" s="22">
        <v>0.019549651612903226</v>
      </c>
      <c r="T45" s="22">
        <v>0.09774825806451613</v>
      </c>
      <c r="U45" s="22">
        <v>0</v>
      </c>
      <c r="V45" s="23">
        <v>4.7324355384838706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1.4104354246129034</v>
      </c>
      <c r="AW45" s="22">
        <v>5.35897650375646</v>
      </c>
      <c r="AX45" s="22">
        <v>0</v>
      </c>
      <c r="AY45" s="22">
        <v>0</v>
      </c>
      <c r="AZ45" s="23">
        <v>24.345324104516127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1.8636715558709678</v>
      </c>
      <c r="BG45" s="22">
        <v>1.0574986793225807</v>
      </c>
      <c r="BH45" s="22">
        <v>0</v>
      </c>
      <c r="BI45" s="22">
        <v>0</v>
      </c>
      <c r="BJ45" s="23">
        <v>9.53110155080645</v>
      </c>
      <c r="BK45" s="24">
        <f t="shared" si="4"/>
        <v>61.4187580865629</v>
      </c>
    </row>
    <row r="46" spans="1:63" s="25" customFormat="1" ht="15">
      <c r="A46" s="20"/>
      <c r="B46" s="7" t="s">
        <v>127</v>
      </c>
      <c r="C46" s="21">
        <v>0</v>
      </c>
      <c r="D46" s="22">
        <v>2.2943677419354835</v>
      </c>
      <c r="E46" s="22">
        <v>0</v>
      </c>
      <c r="F46" s="22">
        <v>0</v>
      </c>
      <c r="G46" s="23">
        <v>0</v>
      </c>
      <c r="H46" s="21">
        <v>0.05735919354838709</v>
      </c>
      <c r="I46" s="22">
        <v>3.6709883870967746</v>
      </c>
      <c r="J46" s="22">
        <v>0</v>
      </c>
      <c r="K46" s="22">
        <v>0</v>
      </c>
      <c r="L46" s="23">
        <v>5.301944599612904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0.0068831032258064515</v>
      </c>
      <c r="S46" s="22">
        <v>0</v>
      </c>
      <c r="T46" s="22">
        <v>0</v>
      </c>
      <c r="U46" s="22">
        <v>0</v>
      </c>
      <c r="V46" s="23">
        <v>5.191007016129033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0.1000474129032258</v>
      </c>
      <c r="AW46" s="22">
        <v>4.952531023350887</v>
      </c>
      <c r="AX46" s="22">
        <v>0</v>
      </c>
      <c r="AY46" s="22">
        <v>0</v>
      </c>
      <c r="AZ46" s="23">
        <v>2.393753547741935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0.044746024935483866</v>
      </c>
      <c r="BG46" s="22">
        <v>0</v>
      </c>
      <c r="BH46" s="22">
        <v>0</v>
      </c>
      <c r="BI46" s="22">
        <v>0</v>
      </c>
      <c r="BJ46" s="23">
        <v>1.1433990322580645</v>
      </c>
      <c r="BK46" s="24">
        <f>SUM(C46:BJ46)</f>
        <v>25.157027082737983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0.29504605087096775</v>
      </c>
      <c r="I47" s="22">
        <v>0.6846215267741935</v>
      </c>
      <c r="J47" s="22">
        <v>0.2633708870967742</v>
      </c>
      <c r="K47" s="22">
        <v>0</v>
      </c>
      <c r="L47" s="23">
        <v>4.546072469645162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0.4630276993870967</v>
      </c>
      <c r="S47" s="22">
        <v>5.47048574216129</v>
      </c>
      <c r="T47" s="22">
        <v>0</v>
      </c>
      <c r="U47" s="22">
        <v>0</v>
      </c>
      <c r="V47" s="23">
        <v>3.1897374878064517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1.3416613927741936</v>
      </c>
      <c r="AW47" s="22">
        <v>2.0358182215985026</v>
      </c>
      <c r="AX47" s="22">
        <v>0.1568055</v>
      </c>
      <c r="AY47" s="22">
        <v>0</v>
      </c>
      <c r="AZ47" s="23">
        <v>24.202212256419358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1.3618248240000004</v>
      </c>
      <c r="BG47" s="22">
        <v>3.5955396613225807</v>
      </c>
      <c r="BH47" s="22">
        <v>0</v>
      </c>
      <c r="BI47" s="22">
        <v>0</v>
      </c>
      <c r="BJ47" s="23">
        <v>7.036678568903227</v>
      </c>
      <c r="BK47" s="24">
        <f>SUM(C47:BJ47)</f>
        <v>54.64290228875981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0.1374261475483871</v>
      </c>
      <c r="I48" s="22">
        <v>5.731856451612903</v>
      </c>
      <c r="J48" s="22">
        <v>0</v>
      </c>
      <c r="K48" s="22">
        <v>0</v>
      </c>
      <c r="L48" s="23">
        <v>5.880884719354839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0.014270652387096775</v>
      </c>
      <c r="S48" s="22">
        <v>0</v>
      </c>
      <c r="T48" s="22">
        <v>0</v>
      </c>
      <c r="U48" s="22">
        <v>0</v>
      </c>
      <c r="V48" s="23">
        <v>1.4957653470967738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0.08750930009677418</v>
      </c>
      <c r="AW48" s="22">
        <v>1.6395294978094483</v>
      </c>
      <c r="AX48" s="22">
        <v>0</v>
      </c>
      <c r="AY48" s="22">
        <v>0</v>
      </c>
      <c r="AZ48" s="23">
        <v>9.118062215645162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0.07301964309677421</v>
      </c>
      <c r="BG48" s="22">
        <v>0</v>
      </c>
      <c r="BH48" s="22">
        <v>0</v>
      </c>
      <c r="BI48" s="22">
        <v>0</v>
      </c>
      <c r="BJ48" s="23">
        <v>0.2988564738709678</v>
      </c>
      <c r="BK48" s="24">
        <f>SUM(C48:BJ48)</f>
        <v>24.477180448519128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0.10603739690322579</v>
      </c>
      <c r="I49" s="22">
        <v>29.047161399645162</v>
      </c>
      <c r="J49" s="22">
        <v>0</v>
      </c>
      <c r="K49" s="22">
        <v>0</v>
      </c>
      <c r="L49" s="23">
        <v>7.001501419354839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0.018244954838709675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0.16041498387096775</v>
      </c>
      <c r="AW49" s="22">
        <v>2.8418185484690435</v>
      </c>
      <c r="AX49" s="22">
        <v>0</v>
      </c>
      <c r="AY49" s="22">
        <v>0</v>
      </c>
      <c r="AZ49" s="23">
        <v>6.668969233806451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0.09036983016129033</v>
      </c>
      <c r="BG49" s="22">
        <v>0</v>
      </c>
      <c r="BH49" s="22">
        <v>0</v>
      </c>
      <c r="BI49" s="22">
        <v>0</v>
      </c>
      <c r="BJ49" s="23">
        <v>1.1708292419354838</v>
      </c>
      <c r="BK49" s="24">
        <f>SUM(C49:BJ49)</f>
        <v>47.10534700898517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0.24043588309677427</v>
      </c>
      <c r="I50" s="22">
        <v>0.6371152016129031</v>
      </c>
      <c r="J50" s="22">
        <v>0</v>
      </c>
      <c r="K50" s="22">
        <v>0</v>
      </c>
      <c r="L50" s="23">
        <v>1.7463746440967742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0.290407903483871</v>
      </c>
      <c r="S50" s="22">
        <v>0.005179798387096774</v>
      </c>
      <c r="T50" s="22">
        <v>0</v>
      </c>
      <c r="U50" s="22">
        <v>0</v>
      </c>
      <c r="V50" s="23">
        <v>1.0273232989677419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0.8228936661612902</v>
      </c>
      <c r="AW50" s="22">
        <v>1.5861524330716774</v>
      </c>
      <c r="AX50" s="22">
        <v>0.07074887145161292</v>
      </c>
      <c r="AY50" s="22">
        <v>0</v>
      </c>
      <c r="AZ50" s="23">
        <v>9.142854775741938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1.312821914096774</v>
      </c>
      <c r="BG50" s="22">
        <v>7.792239312129033</v>
      </c>
      <c r="BH50" s="22">
        <v>0</v>
      </c>
      <c r="BI50" s="22">
        <v>0</v>
      </c>
      <c r="BJ50" s="23">
        <v>3.714930451225807</v>
      </c>
      <c r="BK50" s="24">
        <f>SUM(C50:BJ50)</f>
        <v>28.389478153523296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0.0391531481935484</v>
      </c>
      <c r="I51" s="22">
        <v>6.020662117548387</v>
      </c>
      <c r="J51" s="22">
        <v>0</v>
      </c>
      <c r="K51" s="22">
        <v>0</v>
      </c>
      <c r="L51" s="23">
        <v>5.3859701743548385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0.002838007258064516</v>
      </c>
      <c r="S51" s="22">
        <v>1.0981952885806456</v>
      </c>
      <c r="T51" s="22">
        <v>0</v>
      </c>
      <c r="U51" s="22">
        <v>0</v>
      </c>
      <c r="V51" s="23">
        <v>1.2236352093870972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0.013580485161290323</v>
      </c>
      <c r="AW51" s="22">
        <v>2.2634141933259624</v>
      </c>
      <c r="AX51" s="22">
        <v>0</v>
      </c>
      <c r="AY51" s="22">
        <v>0</v>
      </c>
      <c r="AZ51" s="23">
        <v>5.383803077258063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0.022068288387096777</v>
      </c>
      <c r="BG51" s="22">
        <v>0</v>
      </c>
      <c r="BH51" s="22">
        <v>0</v>
      </c>
      <c r="BI51" s="22">
        <v>0</v>
      </c>
      <c r="BJ51" s="23">
        <v>4.017560193548388</v>
      </c>
      <c r="BK51" s="24">
        <f aca="true" t="shared" si="5" ref="BK51:BK114">SUM(C51:BJ51)</f>
        <v>25.470880183003384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0.31499694580645166</v>
      </c>
      <c r="I52" s="22">
        <v>0.7569206122258065</v>
      </c>
      <c r="J52" s="22">
        <v>1.0205190322580644</v>
      </c>
      <c r="K52" s="22">
        <v>0</v>
      </c>
      <c r="L52" s="23">
        <v>5.686256726032258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0.30615363083870967</v>
      </c>
      <c r="S52" s="22">
        <v>0</v>
      </c>
      <c r="T52" s="22">
        <v>5.112963765193549</v>
      </c>
      <c r="U52" s="22">
        <v>0</v>
      </c>
      <c r="V52" s="23">
        <v>1.0210548742903227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0.7081567963870967</v>
      </c>
      <c r="AW52" s="22">
        <v>0.6911566199945501</v>
      </c>
      <c r="AX52" s="22">
        <v>0</v>
      </c>
      <c r="AY52" s="22">
        <v>0</v>
      </c>
      <c r="AZ52" s="23">
        <v>11.702659641709678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0.9586202388387097</v>
      </c>
      <c r="BG52" s="22">
        <v>0.04560417580645161</v>
      </c>
      <c r="BH52" s="22">
        <v>0</v>
      </c>
      <c r="BI52" s="22">
        <v>0</v>
      </c>
      <c r="BJ52" s="23">
        <v>3.7015082418064518</v>
      </c>
      <c r="BK52" s="24">
        <f t="shared" si="5"/>
        <v>32.026571301188106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0.10372697451612904</v>
      </c>
      <c r="I53" s="22">
        <v>16.82240806451613</v>
      </c>
      <c r="J53" s="22">
        <v>0</v>
      </c>
      <c r="K53" s="22">
        <v>0</v>
      </c>
      <c r="L53" s="23">
        <v>0.03476631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0.03476631</v>
      </c>
      <c r="S53" s="22">
        <v>0</v>
      </c>
      <c r="T53" s="22">
        <v>0</v>
      </c>
      <c r="U53" s="22">
        <v>0</v>
      </c>
      <c r="V53" s="23">
        <v>0.4766348951612903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0.0011201845161290323</v>
      </c>
      <c r="AW53" s="22">
        <v>6.721107096951619</v>
      </c>
      <c r="AX53" s="22">
        <v>0</v>
      </c>
      <c r="AY53" s="22">
        <v>0</v>
      </c>
      <c r="AZ53" s="23">
        <v>1.803497070967742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0.009499164580645161</v>
      </c>
      <c r="BG53" s="22">
        <v>0</v>
      </c>
      <c r="BH53" s="22">
        <v>0</v>
      </c>
      <c r="BI53" s="22">
        <v>0</v>
      </c>
      <c r="BJ53" s="23">
        <v>2.2403690322580645</v>
      </c>
      <c r="BK53" s="24">
        <f t="shared" si="5"/>
        <v>28.247895103467748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0.3437611416129032</v>
      </c>
      <c r="I54" s="22">
        <v>8.483518161290322</v>
      </c>
      <c r="J54" s="22">
        <v>0</v>
      </c>
      <c r="K54" s="22">
        <v>0</v>
      </c>
      <c r="L54" s="23">
        <v>7.055306138709677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0.0795918619032258</v>
      </c>
      <c r="S54" s="22">
        <v>0.010208806451612902</v>
      </c>
      <c r="T54" s="22">
        <v>2.0951476944193552</v>
      </c>
      <c r="U54" s="22">
        <v>0</v>
      </c>
      <c r="V54" s="23">
        <v>0.49155403064516123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0.34577472012903226</v>
      </c>
      <c r="AW54" s="22">
        <v>1.3384174067527195</v>
      </c>
      <c r="AX54" s="22">
        <v>0</v>
      </c>
      <c r="AY54" s="22">
        <v>0</v>
      </c>
      <c r="AZ54" s="23">
        <v>14.115535342387098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0.3977347306129032</v>
      </c>
      <c r="BG54" s="22">
        <v>0.25346786612903227</v>
      </c>
      <c r="BH54" s="22">
        <v>0</v>
      </c>
      <c r="BI54" s="22">
        <v>0</v>
      </c>
      <c r="BJ54" s="23">
        <v>0.9794781929032257</v>
      </c>
      <c r="BK54" s="24">
        <f t="shared" si="5"/>
        <v>35.989496093946265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0.23072783351612905</v>
      </c>
      <c r="I55" s="22">
        <v>3.9044362166129027</v>
      </c>
      <c r="J55" s="22">
        <v>0</v>
      </c>
      <c r="K55" s="22">
        <v>0</v>
      </c>
      <c r="L55" s="23">
        <v>0.633380437096774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0.44467237787096775</v>
      </c>
      <c r="S55" s="22">
        <v>0</v>
      </c>
      <c r="T55" s="22">
        <v>0.5372824193548387</v>
      </c>
      <c r="U55" s="22">
        <v>0</v>
      </c>
      <c r="V55" s="23">
        <v>1.4637420310967744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0.6692375077096774</v>
      </c>
      <c r="AW55" s="22">
        <v>5.253772598492597</v>
      </c>
      <c r="AX55" s="22">
        <v>0</v>
      </c>
      <c r="AY55" s="22">
        <v>0</v>
      </c>
      <c r="AZ55" s="23">
        <v>20.242750727741935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0.9064346682903226</v>
      </c>
      <c r="BG55" s="22">
        <v>0.7597235905161289</v>
      </c>
      <c r="BH55" s="22">
        <v>0</v>
      </c>
      <c r="BI55" s="22">
        <v>0</v>
      </c>
      <c r="BJ55" s="23">
        <v>5.474291517129032</v>
      </c>
      <c r="BK55" s="24">
        <f t="shared" si="5"/>
        <v>40.520451925428084</v>
      </c>
    </row>
    <row r="56" spans="1:63" s="25" customFormat="1" ht="15">
      <c r="A56" s="20"/>
      <c r="B56" s="7" t="s">
        <v>137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0.0495494559032258</v>
      </c>
      <c r="I56" s="22">
        <v>1.1458981816129035</v>
      </c>
      <c r="J56" s="22">
        <v>0</v>
      </c>
      <c r="K56" s="22">
        <v>0</v>
      </c>
      <c r="L56" s="23">
        <v>0.106815907483871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0.08136328987096775</v>
      </c>
      <c r="S56" s="22">
        <v>0</v>
      </c>
      <c r="T56" s="22">
        <v>0</v>
      </c>
      <c r="U56" s="22">
        <v>0</v>
      </c>
      <c r="V56" s="23">
        <v>0.048686518999999984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1.2897322073225803</v>
      </c>
      <c r="AW56" s="22">
        <v>0.2383144881837595</v>
      </c>
      <c r="AX56" s="22">
        <v>0</v>
      </c>
      <c r="AY56" s="22">
        <v>0</v>
      </c>
      <c r="AZ56" s="23">
        <v>1.7353084378064516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0.31691004019354835</v>
      </c>
      <c r="BG56" s="22">
        <v>0.2392878316774193</v>
      </c>
      <c r="BH56" s="22">
        <v>0</v>
      </c>
      <c r="BI56" s="22">
        <v>0</v>
      </c>
      <c r="BJ56" s="23">
        <v>0.49278714754838715</v>
      </c>
      <c r="BK56" s="24">
        <f t="shared" si="5"/>
        <v>5.744653506603115</v>
      </c>
    </row>
    <row r="57" spans="1:63" s="25" customFormat="1" ht="15">
      <c r="A57" s="20"/>
      <c r="B57" s="7" t="s">
        <v>138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0.034998412290322585</v>
      </c>
      <c r="I57" s="22">
        <v>0.09193636541935486</v>
      </c>
      <c r="J57" s="22">
        <v>0</v>
      </c>
      <c r="K57" s="22">
        <v>0</v>
      </c>
      <c r="L57" s="23">
        <v>0.1088687589032258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0.06862661783870969</v>
      </c>
      <c r="S57" s="22">
        <v>0</v>
      </c>
      <c r="T57" s="22">
        <v>0</v>
      </c>
      <c r="U57" s="22">
        <v>0</v>
      </c>
      <c r="V57" s="23">
        <v>0.641233549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0.5938260462580645</v>
      </c>
      <c r="AW57" s="22">
        <v>0.9401889670446848</v>
      </c>
      <c r="AX57" s="22">
        <v>0</v>
      </c>
      <c r="AY57" s="22">
        <v>0</v>
      </c>
      <c r="AZ57" s="23">
        <v>2.314697197516129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0.40510532367741925</v>
      </c>
      <c r="BG57" s="22">
        <v>0.8669453395161293</v>
      </c>
      <c r="BH57" s="22">
        <v>0</v>
      </c>
      <c r="BI57" s="22">
        <v>0</v>
      </c>
      <c r="BJ57" s="23">
        <v>0.2956192144193549</v>
      </c>
      <c r="BK57" s="24">
        <f t="shared" si="5"/>
        <v>6.362045791883394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0.15704168058064516</v>
      </c>
      <c r="I58" s="22">
        <v>0</v>
      </c>
      <c r="J58" s="22">
        <v>0</v>
      </c>
      <c r="K58" s="22">
        <v>0</v>
      </c>
      <c r="L58" s="23">
        <v>0.7169813646129032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0.05221684032258065</v>
      </c>
      <c r="S58" s="22">
        <v>0.0298344435483871</v>
      </c>
      <c r="T58" s="22">
        <v>0</v>
      </c>
      <c r="U58" s="22">
        <v>0</v>
      </c>
      <c r="V58" s="23">
        <v>0.2386755483870968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6.679555935032258</v>
      </c>
      <c r="AW58" s="22">
        <v>3.1539479027683406</v>
      </c>
      <c r="AX58" s="22">
        <v>0</v>
      </c>
      <c r="AY58" s="22">
        <v>0</v>
      </c>
      <c r="AZ58" s="23">
        <v>64.19471857848387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1.6738992852580643</v>
      </c>
      <c r="BG58" s="22">
        <v>4.243437584774194</v>
      </c>
      <c r="BH58" s="22">
        <v>0</v>
      </c>
      <c r="BI58" s="22">
        <v>0</v>
      </c>
      <c r="BJ58" s="23">
        <v>8.133366097</v>
      </c>
      <c r="BK58" s="24">
        <f t="shared" si="5"/>
        <v>89.27367526076836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0.1523464475483871</v>
      </c>
      <c r="I59" s="22">
        <v>0</v>
      </c>
      <c r="J59" s="22">
        <v>0</v>
      </c>
      <c r="K59" s="22">
        <v>0</v>
      </c>
      <c r="L59" s="23">
        <v>0.4758163475806451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0.07676539651612901</v>
      </c>
      <c r="S59" s="22">
        <v>0</v>
      </c>
      <c r="T59" s="22">
        <v>0</v>
      </c>
      <c r="U59" s="22">
        <v>0</v>
      </c>
      <c r="V59" s="23">
        <v>0.4952081081612903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12.412582444935483</v>
      </c>
      <c r="AW59" s="22">
        <v>7.3520794228795685</v>
      </c>
      <c r="AX59" s="22">
        <v>0</v>
      </c>
      <c r="AY59" s="22">
        <v>0</v>
      </c>
      <c r="AZ59" s="23">
        <v>69.40934436851614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4.045046401064515</v>
      </c>
      <c r="BG59" s="22">
        <v>0.31005383612903226</v>
      </c>
      <c r="BH59" s="22">
        <v>0</v>
      </c>
      <c r="BI59" s="22">
        <v>0</v>
      </c>
      <c r="BJ59" s="23">
        <v>10.672515756064518</v>
      </c>
      <c r="BK59" s="24">
        <f t="shared" si="5"/>
        <v>105.40175852939569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0.16280084674193548</v>
      </c>
      <c r="I60" s="22">
        <v>7.24166486129032</v>
      </c>
      <c r="J60" s="22">
        <v>0</v>
      </c>
      <c r="K60" s="22">
        <v>0</v>
      </c>
      <c r="L60" s="23">
        <v>2.338586311967742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0.14978529716129033</v>
      </c>
      <c r="S60" s="22">
        <v>24.388417206193548</v>
      </c>
      <c r="T60" s="22">
        <v>0</v>
      </c>
      <c r="U60" s="22">
        <v>0</v>
      </c>
      <c r="V60" s="23">
        <v>0.7680589296129032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0.8262609605483869</v>
      </c>
      <c r="AW60" s="22">
        <v>0.32669883840956937</v>
      </c>
      <c r="AX60" s="22">
        <v>0</v>
      </c>
      <c r="AY60" s="22">
        <v>0</v>
      </c>
      <c r="AZ60" s="23">
        <v>4.849897916419355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0.6411618948064515</v>
      </c>
      <c r="BG60" s="22">
        <v>0.6004580751935487</v>
      </c>
      <c r="BH60" s="22">
        <v>0.11619404645161288</v>
      </c>
      <c r="BI60" s="22">
        <v>0</v>
      </c>
      <c r="BJ60" s="23">
        <v>0.6377101279032258</v>
      </c>
      <c r="BK60" s="24">
        <f t="shared" si="5"/>
        <v>43.047695312699894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0.05220709629032257</v>
      </c>
      <c r="I61" s="22">
        <v>0</v>
      </c>
      <c r="J61" s="22">
        <v>0</v>
      </c>
      <c r="K61" s="22">
        <v>0</v>
      </c>
      <c r="L61" s="23">
        <v>0.1898892554516129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0.010204114741935482</v>
      </c>
      <c r="S61" s="22">
        <v>0</v>
      </c>
      <c r="T61" s="22">
        <v>0</v>
      </c>
      <c r="U61" s="22">
        <v>0</v>
      </c>
      <c r="V61" s="23">
        <v>0.011865248387096775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4.54925983551613</v>
      </c>
      <c r="AW61" s="22">
        <v>4.588214688634523</v>
      </c>
      <c r="AX61" s="22">
        <v>0</v>
      </c>
      <c r="AY61" s="22">
        <v>0</v>
      </c>
      <c r="AZ61" s="23">
        <v>29.517594017419356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1.4396821580967742</v>
      </c>
      <c r="BG61" s="22">
        <v>0.021403354193548385</v>
      </c>
      <c r="BH61" s="22">
        <v>0</v>
      </c>
      <c r="BI61" s="22">
        <v>0</v>
      </c>
      <c r="BJ61" s="23">
        <v>2.0587712858064515</v>
      </c>
      <c r="BK61" s="24">
        <f t="shared" si="5"/>
        <v>42.43909105453774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0.11955658490322578</v>
      </c>
      <c r="I62" s="22">
        <v>0</v>
      </c>
      <c r="J62" s="22">
        <v>0</v>
      </c>
      <c r="K62" s="22">
        <v>0</v>
      </c>
      <c r="L62" s="23">
        <v>0.195776361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0.04280065409677419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3.013524471419355</v>
      </c>
      <c r="AW62" s="22">
        <v>1.0000212577524101</v>
      </c>
      <c r="AX62" s="22">
        <v>0</v>
      </c>
      <c r="AY62" s="22">
        <v>0</v>
      </c>
      <c r="AZ62" s="23">
        <v>45.205874290064514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0.2808128860645161</v>
      </c>
      <c r="BG62" s="22">
        <v>0.06916573548387096</v>
      </c>
      <c r="BH62" s="22">
        <v>0</v>
      </c>
      <c r="BI62" s="22">
        <v>0</v>
      </c>
      <c r="BJ62" s="23">
        <v>1.5991622239999999</v>
      </c>
      <c r="BK62" s="24">
        <f t="shared" si="5"/>
        <v>51.52669446478466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0.14170325396774197</v>
      </c>
      <c r="I63" s="22">
        <v>0</v>
      </c>
      <c r="J63" s="22">
        <v>0</v>
      </c>
      <c r="K63" s="22">
        <v>0</v>
      </c>
      <c r="L63" s="23">
        <v>0.18948350903225805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0.02725160961290322</v>
      </c>
      <c r="S63" s="22">
        <v>0</v>
      </c>
      <c r="T63" s="22">
        <v>0</v>
      </c>
      <c r="U63" s="22">
        <v>0</v>
      </c>
      <c r="V63" s="23">
        <v>0.052634308064516126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4.296418660225806</v>
      </c>
      <c r="AW63" s="22">
        <v>7.005486074950056</v>
      </c>
      <c r="AX63" s="22">
        <v>0</v>
      </c>
      <c r="AY63" s="22">
        <v>0</v>
      </c>
      <c r="AZ63" s="23">
        <v>41.02514598612903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1.5049689654516123</v>
      </c>
      <c r="BG63" s="22">
        <v>1.968993919354839</v>
      </c>
      <c r="BH63" s="22">
        <v>0</v>
      </c>
      <c r="BI63" s="22">
        <v>0</v>
      </c>
      <c r="BJ63" s="23">
        <v>5.142124363</v>
      </c>
      <c r="BK63" s="24">
        <f t="shared" si="5"/>
        <v>61.35421064978876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0.18719439574193547</v>
      </c>
      <c r="I64" s="22">
        <v>0.002295935483870967</v>
      </c>
      <c r="J64" s="22">
        <v>0</v>
      </c>
      <c r="K64" s="22">
        <v>0</v>
      </c>
      <c r="L64" s="23">
        <v>0.25197892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0.07725854319354838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10.15339224148387</v>
      </c>
      <c r="AW64" s="22">
        <v>10.05181778768651</v>
      </c>
      <c r="AX64" s="22">
        <v>0</v>
      </c>
      <c r="AY64" s="22">
        <v>0</v>
      </c>
      <c r="AZ64" s="23">
        <v>109.54047203806451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0.8211838927419355</v>
      </c>
      <c r="BG64" s="22">
        <v>0.22148885967741935</v>
      </c>
      <c r="BH64" s="22">
        <v>0</v>
      </c>
      <c r="BI64" s="22">
        <v>0</v>
      </c>
      <c r="BJ64" s="23">
        <v>4.040068946774194</v>
      </c>
      <c r="BK64" s="24">
        <f t="shared" si="5"/>
        <v>135.3471515608478</v>
      </c>
    </row>
    <row r="65" spans="1:63" s="25" customFormat="1" ht="15">
      <c r="A65" s="20"/>
      <c r="B65" s="7" t="s">
        <v>146</v>
      </c>
      <c r="C65" s="21">
        <v>0</v>
      </c>
      <c r="D65" s="22">
        <v>2.6183177741935486</v>
      </c>
      <c r="E65" s="22">
        <v>0</v>
      </c>
      <c r="F65" s="22">
        <v>0</v>
      </c>
      <c r="G65" s="23">
        <v>0</v>
      </c>
      <c r="H65" s="21">
        <v>0.23126410145161286</v>
      </c>
      <c r="I65" s="22">
        <v>0</v>
      </c>
      <c r="J65" s="22">
        <v>0</v>
      </c>
      <c r="K65" s="22">
        <v>0</v>
      </c>
      <c r="L65" s="23">
        <v>0.27606176532258053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0.03432273080645162</v>
      </c>
      <c r="S65" s="22">
        <v>0</v>
      </c>
      <c r="T65" s="22">
        <v>0</v>
      </c>
      <c r="U65" s="22">
        <v>0</v>
      </c>
      <c r="V65" s="23">
        <v>0.005691995161290323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2.463393909580645</v>
      </c>
      <c r="AW65" s="22">
        <v>4.628141336042005</v>
      </c>
      <c r="AX65" s="22">
        <v>0</v>
      </c>
      <c r="AY65" s="22">
        <v>0</v>
      </c>
      <c r="AZ65" s="23">
        <v>9.583538907451613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0.384078495</v>
      </c>
      <c r="BG65" s="22">
        <v>0.8931011095483868</v>
      </c>
      <c r="BH65" s="22">
        <v>0</v>
      </c>
      <c r="BI65" s="22">
        <v>0</v>
      </c>
      <c r="BJ65" s="23">
        <v>1.2036394293548387</v>
      </c>
      <c r="BK65" s="24">
        <f t="shared" si="5"/>
        <v>22.32155155391297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0.14778162032258066</v>
      </c>
      <c r="I66" s="22">
        <v>0.002837383870967742</v>
      </c>
      <c r="J66" s="22">
        <v>0</v>
      </c>
      <c r="K66" s="22">
        <v>0</v>
      </c>
      <c r="L66" s="23">
        <v>0.39284499348387086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0.07540561922580645</v>
      </c>
      <c r="S66" s="22">
        <v>0</v>
      </c>
      <c r="T66" s="22">
        <v>0</v>
      </c>
      <c r="U66" s="22">
        <v>0</v>
      </c>
      <c r="V66" s="23">
        <v>0.02837383870967742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2.8525847168709677</v>
      </c>
      <c r="AW66" s="22">
        <v>6.80010909341013</v>
      </c>
      <c r="AX66" s="22">
        <v>0</v>
      </c>
      <c r="AY66" s="22">
        <v>0</v>
      </c>
      <c r="AZ66" s="23">
        <v>19.738099015322582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0.7880636205483869</v>
      </c>
      <c r="BG66" s="22">
        <v>0</v>
      </c>
      <c r="BH66" s="22">
        <v>0</v>
      </c>
      <c r="BI66" s="22">
        <v>0</v>
      </c>
      <c r="BJ66" s="23">
        <v>1.867570340064516</v>
      </c>
      <c r="BK66" s="24">
        <f t="shared" si="5"/>
        <v>32.69367024182949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0.3178714957419355</v>
      </c>
      <c r="I67" s="22">
        <v>0</v>
      </c>
      <c r="J67" s="22">
        <v>0</v>
      </c>
      <c r="K67" s="22">
        <v>0</v>
      </c>
      <c r="L67" s="23">
        <v>0.787996443580645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0.07532755712903226</v>
      </c>
      <c r="S67" s="22">
        <v>0</v>
      </c>
      <c r="T67" s="22">
        <v>0</v>
      </c>
      <c r="U67" s="22">
        <v>0</v>
      </c>
      <c r="V67" s="23">
        <v>0.10219840683870968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2.7729851509677417</v>
      </c>
      <c r="AW67" s="22">
        <v>4.412371037545305</v>
      </c>
      <c r="AX67" s="22">
        <v>0</v>
      </c>
      <c r="AY67" s="22">
        <v>0</v>
      </c>
      <c r="AZ67" s="23">
        <v>16.745425310064515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0.5505027634516129</v>
      </c>
      <c r="BG67" s="22">
        <v>0.10983451612903226</v>
      </c>
      <c r="BH67" s="22">
        <v>0</v>
      </c>
      <c r="BI67" s="22">
        <v>0</v>
      </c>
      <c r="BJ67" s="23">
        <v>1.111285138451613</v>
      </c>
      <c r="BK67" s="24">
        <f t="shared" si="5"/>
        <v>26.985797819900142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0.19751055109677418</v>
      </c>
      <c r="I68" s="22">
        <v>0</v>
      </c>
      <c r="J68" s="22">
        <v>0</v>
      </c>
      <c r="K68" s="22">
        <v>0</v>
      </c>
      <c r="L68" s="23">
        <v>0.6429348670967742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0.02468622961290323</v>
      </c>
      <c r="S68" s="22">
        <v>0</v>
      </c>
      <c r="T68" s="22">
        <v>0</v>
      </c>
      <c r="U68" s="22">
        <v>0</v>
      </c>
      <c r="V68" s="23">
        <v>0.0005610251612903225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3.0891878090645153</v>
      </c>
      <c r="AW68" s="22">
        <v>0.4615640412532456</v>
      </c>
      <c r="AX68" s="22">
        <v>0</v>
      </c>
      <c r="AY68" s="22">
        <v>0</v>
      </c>
      <c r="AZ68" s="23">
        <v>21.07428578009678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0.3985239519354839</v>
      </c>
      <c r="BG68" s="22">
        <v>0</v>
      </c>
      <c r="BH68" s="22">
        <v>0</v>
      </c>
      <c r="BI68" s="22">
        <v>0</v>
      </c>
      <c r="BJ68" s="23">
        <v>0.7203032677419353</v>
      </c>
      <c r="BK68" s="24">
        <f t="shared" si="5"/>
        <v>26.609557523059703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0.25855100370967743</v>
      </c>
      <c r="I69" s="22">
        <v>7.857916611193548</v>
      </c>
      <c r="J69" s="22">
        <v>0</v>
      </c>
      <c r="K69" s="22">
        <v>0</v>
      </c>
      <c r="L69" s="23">
        <v>12.39300798383871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2.235287271548387</v>
      </c>
      <c r="S69" s="22">
        <v>0.0005409014516129032</v>
      </c>
      <c r="T69" s="22">
        <v>0</v>
      </c>
      <c r="U69" s="22">
        <v>0</v>
      </c>
      <c r="V69" s="23">
        <v>0.1836901536451613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11.984245218387098</v>
      </c>
      <c r="AW69" s="22">
        <v>34.109596561651465</v>
      </c>
      <c r="AX69" s="22">
        <v>0</v>
      </c>
      <c r="AY69" s="22">
        <v>0</v>
      </c>
      <c r="AZ69" s="23">
        <v>64.28565801141936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0.119736252</v>
      </c>
      <c r="BG69" s="22">
        <v>4.844168259677419</v>
      </c>
      <c r="BH69" s="22">
        <v>0</v>
      </c>
      <c r="BI69" s="22">
        <v>0</v>
      </c>
      <c r="BJ69" s="23">
        <v>0.2628618435483871</v>
      </c>
      <c r="BK69" s="24">
        <f t="shared" si="5"/>
        <v>138.53526007207083</v>
      </c>
    </row>
    <row r="70" spans="1:63" s="25" customFormat="1" ht="15">
      <c r="A70" s="20"/>
      <c r="B70" s="7" t="s">
        <v>151</v>
      </c>
      <c r="C70" s="21">
        <v>0</v>
      </c>
      <c r="D70" s="22">
        <v>3.6107041935483872</v>
      </c>
      <c r="E70" s="22">
        <v>0</v>
      </c>
      <c r="F70" s="22">
        <v>0</v>
      </c>
      <c r="G70" s="23">
        <v>0</v>
      </c>
      <c r="H70" s="21">
        <v>0.42088775216129026</v>
      </c>
      <c r="I70" s="22">
        <v>60.298760032258066</v>
      </c>
      <c r="J70" s="22">
        <v>0</v>
      </c>
      <c r="K70" s="22">
        <v>0</v>
      </c>
      <c r="L70" s="23">
        <v>3.0182724925161293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0.014208624000000001</v>
      </c>
      <c r="S70" s="22">
        <v>0</v>
      </c>
      <c r="T70" s="22">
        <v>0.1203568064516129</v>
      </c>
      <c r="U70" s="22">
        <v>0</v>
      </c>
      <c r="V70" s="23">
        <v>5.330967741935487E-07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0.24842699890322578</v>
      </c>
      <c r="AW70" s="22">
        <v>4.083893710094864</v>
      </c>
      <c r="AX70" s="22">
        <v>0</v>
      </c>
      <c r="AY70" s="22">
        <v>0</v>
      </c>
      <c r="AZ70" s="23">
        <v>2.828921953096774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0.0722443185483871</v>
      </c>
      <c r="BG70" s="22">
        <v>0</v>
      </c>
      <c r="BH70" s="22">
        <v>0</v>
      </c>
      <c r="BI70" s="22">
        <v>0</v>
      </c>
      <c r="BJ70" s="23">
        <v>0.15284748387096772</v>
      </c>
      <c r="BK70" s="24">
        <f t="shared" si="5"/>
        <v>74.86952489854649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0.0669766980967742</v>
      </c>
      <c r="I71" s="22">
        <v>0.0468966064516129</v>
      </c>
      <c r="J71" s="22">
        <v>0</v>
      </c>
      <c r="K71" s="22">
        <v>0</v>
      </c>
      <c r="L71" s="23">
        <v>2.0579403326129033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0.012897052129032258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0.274391295032258</v>
      </c>
      <c r="AW71" s="22">
        <v>9.247610428974342</v>
      </c>
      <c r="AX71" s="22">
        <v>0</v>
      </c>
      <c r="AY71" s="22">
        <v>0</v>
      </c>
      <c r="AZ71" s="23">
        <v>21.03434471470968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0.1060011716774193</v>
      </c>
      <c r="BG71" s="22">
        <v>5.830775806451613</v>
      </c>
      <c r="BH71" s="22">
        <v>0</v>
      </c>
      <c r="BI71" s="22">
        <v>0</v>
      </c>
      <c r="BJ71" s="23">
        <v>1.7842173967741937</v>
      </c>
      <c r="BK71" s="24">
        <f t="shared" si="5"/>
        <v>40.46205150290983</v>
      </c>
    </row>
    <row r="72" spans="1:63" s="25" customFormat="1" ht="15">
      <c r="A72" s="20"/>
      <c r="B72" s="7" t="s">
        <v>153</v>
      </c>
      <c r="C72" s="21">
        <v>0</v>
      </c>
      <c r="D72" s="22">
        <v>36.09134516129032</v>
      </c>
      <c r="E72" s="22">
        <v>0</v>
      </c>
      <c r="F72" s="22">
        <v>0</v>
      </c>
      <c r="G72" s="23">
        <v>0</v>
      </c>
      <c r="H72" s="21">
        <v>0.19308204851612903</v>
      </c>
      <c r="I72" s="22">
        <v>742.6154626759032</v>
      </c>
      <c r="J72" s="22">
        <v>0</v>
      </c>
      <c r="K72" s="22">
        <v>0</v>
      </c>
      <c r="L72" s="23">
        <v>162.91598376838706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0.05666341206451613</v>
      </c>
      <c r="S72" s="22">
        <v>8.421915393387097</v>
      </c>
      <c r="T72" s="22">
        <v>0</v>
      </c>
      <c r="U72" s="22">
        <v>0</v>
      </c>
      <c r="V72" s="23">
        <v>0.7103979772580645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0.36275906461290325</v>
      </c>
      <c r="AW72" s="22">
        <v>7.03830603203808</v>
      </c>
      <c r="AX72" s="22">
        <v>0</v>
      </c>
      <c r="AY72" s="22">
        <v>0</v>
      </c>
      <c r="AZ72" s="23">
        <v>5.352303418451614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0.028033930806451612</v>
      </c>
      <c r="BG72" s="22">
        <v>0.3578799677419355</v>
      </c>
      <c r="BH72" s="22">
        <v>0</v>
      </c>
      <c r="BI72" s="22">
        <v>0</v>
      </c>
      <c r="BJ72" s="23">
        <v>0.004771732903225807</v>
      </c>
      <c r="BK72" s="24">
        <f t="shared" si="5"/>
        <v>964.1489045833606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0.33924160064516135</v>
      </c>
      <c r="I73" s="22">
        <v>245.16498531612905</v>
      </c>
      <c r="J73" s="22">
        <v>0</v>
      </c>
      <c r="K73" s="22">
        <v>0</v>
      </c>
      <c r="L73" s="23">
        <v>4.83896749116129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0.0029968345161290317</v>
      </c>
      <c r="S73" s="22">
        <v>0</v>
      </c>
      <c r="T73" s="22">
        <v>0</v>
      </c>
      <c r="U73" s="22">
        <v>0</v>
      </c>
      <c r="V73" s="23">
        <v>0.14384802580645162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0.10686109661290323</v>
      </c>
      <c r="AW73" s="22">
        <v>14.961202109475455</v>
      </c>
      <c r="AX73" s="22">
        <v>0</v>
      </c>
      <c r="AY73" s="22">
        <v>0</v>
      </c>
      <c r="AZ73" s="23">
        <v>12.170665454290324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0.03180511393548386</v>
      </c>
      <c r="BG73" s="22">
        <v>0</v>
      </c>
      <c r="BH73" s="22">
        <v>0</v>
      </c>
      <c r="BI73" s="22">
        <v>0</v>
      </c>
      <c r="BJ73" s="23">
        <v>0.17820552422580643</v>
      </c>
      <c r="BK73" s="24">
        <f t="shared" si="5"/>
        <v>277.938778566798</v>
      </c>
    </row>
    <row r="74" spans="1:63" s="25" customFormat="1" ht="15">
      <c r="A74" s="20"/>
      <c r="B74" s="7" t="s">
        <v>155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2.1847948174516136</v>
      </c>
      <c r="I74" s="22">
        <v>33.818400811354834</v>
      </c>
      <c r="J74" s="22">
        <v>0</v>
      </c>
      <c r="K74" s="22">
        <v>0</v>
      </c>
      <c r="L74" s="23">
        <v>16.21406777093549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0.2859506931290323</v>
      </c>
      <c r="S74" s="22">
        <v>0.15368750603225814</v>
      </c>
      <c r="T74" s="22">
        <v>0</v>
      </c>
      <c r="U74" s="22">
        <v>0</v>
      </c>
      <c r="V74" s="23">
        <v>7.566840854870968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1.8383462251935483</v>
      </c>
      <c r="AW74" s="22">
        <v>19.304126930692302</v>
      </c>
      <c r="AX74" s="22">
        <v>0</v>
      </c>
      <c r="AY74" s="22">
        <v>0</v>
      </c>
      <c r="AZ74" s="23">
        <v>69.37619214787098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1.1090233533870966</v>
      </c>
      <c r="BG74" s="22">
        <v>6.427561261645161</v>
      </c>
      <c r="BH74" s="22">
        <v>0.5921338548387097</v>
      </c>
      <c r="BI74" s="22">
        <v>0</v>
      </c>
      <c r="BJ74" s="23">
        <v>6.527056860806452</v>
      </c>
      <c r="BK74" s="24">
        <f t="shared" si="5"/>
        <v>165.39818308820847</v>
      </c>
    </row>
    <row r="75" spans="1:63" s="25" customFormat="1" ht="15">
      <c r="A75" s="20"/>
      <c r="B75" s="7" t="s">
        <v>156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0.29438198390322584</v>
      </c>
      <c r="I75" s="22">
        <v>229.42340403145167</v>
      </c>
      <c r="J75" s="22">
        <v>0</v>
      </c>
      <c r="K75" s="22">
        <v>0</v>
      </c>
      <c r="L75" s="23">
        <v>19.648935763935487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0.020849173387096773</v>
      </c>
      <c r="S75" s="22">
        <v>0</v>
      </c>
      <c r="T75" s="22">
        <v>0</v>
      </c>
      <c r="U75" s="22">
        <v>0</v>
      </c>
      <c r="V75" s="23">
        <v>10.856572632677421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2.224559312193549</v>
      </c>
      <c r="AW75" s="22">
        <v>14.169396109664806</v>
      </c>
      <c r="AX75" s="22">
        <v>0</v>
      </c>
      <c r="AY75" s="22">
        <v>0</v>
      </c>
      <c r="AZ75" s="23">
        <v>28.660704761741936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0.01003797464516129</v>
      </c>
      <c r="BG75" s="22">
        <v>0</v>
      </c>
      <c r="BH75" s="22">
        <v>0</v>
      </c>
      <c r="BI75" s="22">
        <v>0</v>
      </c>
      <c r="BJ75" s="23">
        <v>0.17776814516129033</v>
      </c>
      <c r="BK75" s="24">
        <f t="shared" si="5"/>
        <v>305.4866098887617</v>
      </c>
    </row>
    <row r="76" spans="1:63" s="25" customFormat="1" ht="15">
      <c r="A76" s="20"/>
      <c r="B76" s="7" t="s">
        <v>269</v>
      </c>
      <c r="C76" s="21">
        <v>0</v>
      </c>
      <c r="D76" s="22">
        <v>1.7665790322580646</v>
      </c>
      <c r="E76" s="22">
        <v>0</v>
      </c>
      <c r="F76" s="22">
        <v>0</v>
      </c>
      <c r="G76" s="23">
        <v>0</v>
      </c>
      <c r="H76" s="21">
        <v>0.07498922129032258</v>
      </c>
      <c r="I76" s="22">
        <v>0</v>
      </c>
      <c r="J76" s="22">
        <v>0</v>
      </c>
      <c r="K76" s="22">
        <v>0</v>
      </c>
      <c r="L76" s="23">
        <v>1.3372755470322581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0.01295491290322581</v>
      </c>
      <c r="S76" s="22">
        <v>0</v>
      </c>
      <c r="T76" s="22">
        <v>0</v>
      </c>
      <c r="U76" s="22">
        <v>0</v>
      </c>
      <c r="V76" s="23">
        <v>0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2.036517017870968</v>
      </c>
      <c r="AW76" s="22">
        <v>0.838366492323245</v>
      </c>
      <c r="AX76" s="22">
        <v>0</v>
      </c>
      <c r="AY76" s="22">
        <v>0</v>
      </c>
      <c r="AZ76" s="23">
        <v>18.275811189709678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0.3048479651290323</v>
      </c>
      <c r="BG76" s="22">
        <v>0</v>
      </c>
      <c r="BH76" s="22">
        <v>0</v>
      </c>
      <c r="BI76" s="22">
        <v>0</v>
      </c>
      <c r="BJ76" s="23">
        <v>2.0890090994516135</v>
      </c>
      <c r="BK76" s="24">
        <f t="shared" si="5"/>
        <v>26.736350477968404</v>
      </c>
    </row>
    <row r="77" spans="1:63" s="25" customFormat="1" ht="15">
      <c r="A77" s="20"/>
      <c r="B77" s="7" t="s">
        <v>157</v>
      </c>
      <c r="C77" s="21">
        <v>0</v>
      </c>
      <c r="D77" s="22">
        <v>1.4827816774193547</v>
      </c>
      <c r="E77" s="22">
        <v>0</v>
      </c>
      <c r="F77" s="22">
        <v>0</v>
      </c>
      <c r="G77" s="23">
        <v>0</v>
      </c>
      <c r="H77" s="21">
        <v>0.3746489793548387</v>
      </c>
      <c r="I77" s="22">
        <v>1.9048041548387098</v>
      </c>
      <c r="J77" s="22">
        <v>0.17109019354838712</v>
      </c>
      <c r="K77" s="22">
        <v>0</v>
      </c>
      <c r="L77" s="23">
        <v>1.2923012593548389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0.10997791661290324</v>
      </c>
      <c r="S77" s="22">
        <v>0.04562405161290323</v>
      </c>
      <c r="T77" s="22">
        <v>0</v>
      </c>
      <c r="U77" s="22">
        <v>0</v>
      </c>
      <c r="V77" s="23">
        <v>2.9997813935483872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1.0596034401290322</v>
      </c>
      <c r="AW77" s="22">
        <v>2.3934730981260772</v>
      </c>
      <c r="AX77" s="22">
        <v>0</v>
      </c>
      <c r="AY77" s="22">
        <v>0</v>
      </c>
      <c r="AZ77" s="23">
        <v>9.857804112483874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0.09031064841935485</v>
      </c>
      <c r="BG77" s="22">
        <v>0.2818410483870968</v>
      </c>
      <c r="BH77" s="22">
        <v>0</v>
      </c>
      <c r="BI77" s="22">
        <v>0</v>
      </c>
      <c r="BJ77" s="23">
        <v>0.3156619741935484</v>
      </c>
      <c r="BK77" s="24">
        <f t="shared" si="5"/>
        <v>22.37970394802931</v>
      </c>
    </row>
    <row r="78" spans="1:63" s="25" customFormat="1" ht="15">
      <c r="A78" s="20"/>
      <c r="B78" s="7" t="s">
        <v>158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0.22278732358064518</v>
      </c>
      <c r="I78" s="22">
        <v>54.502514572258065</v>
      </c>
      <c r="J78" s="22">
        <v>0</v>
      </c>
      <c r="K78" s="22">
        <v>0</v>
      </c>
      <c r="L78" s="23">
        <v>9.141672303129035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0.27043417419354837</v>
      </c>
      <c r="S78" s="22">
        <v>2.334849705483872</v>
      </c>
      <c r="T78" s="22">
        <v>0</v>
      </c>
      <c r="U78" s="22">
        <v>0</v>
      </c>
      <c r="V78" s="23">
        <v>3.3691844787096774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0.5666438073548387</v>
      </c>
      <c r="AW78" s="22">
        <v>4.316247645158705</v>
      </c>
      <c r="AX78" s="22">
        <v>0</v>
      </c>
      <c r="AY78" s="22">
        <v>0</v>
      </c>
      <c r="AZ78" s="23">
        <v>12.204506979903227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0.07766870319354839</v>
      </c>
      <c r="BG78" s="22">
        <v>0</v>
      </c>
      <c r="BH78" s="22">
        <v>0</v>
      </c>
      <c r="BI78" s="22">
        <v>0</v>
      </c>
      <c r="BJ78" s="23">
        <v>0</v>
      </c>
      <c r="BK78" s="24">
        <f t="shared" si="5"/>
        <v>87.00650969296518</v>
      </c>
    </row>
    <row r="79" spans="1:63" s="25" customFormat="1" ht="15">
      <c r="A79" s="20"/>
      <c r="B79" s="7" t="s">
        <v>159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0.1266645264516129</v>
      </c>
      <c r="I79" s="22">
        <v>27.851664516129034</v>
      </c>
      <c r="J79" s="22">
        <v>0</v>
      </c>
      <c r="K79" s="22">
        <v>0</v>
      </c>
      <c r="L79" s="23">
        <v>1.5802792258064517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0.03584388129032257</v>
      </c>
      <c r="S79" s="22">
        <v>0</v>
      </c>
      <c r="T79" s="22">
        <v>0</v>
      </c>
      <c r="U79" s="22">
        <v>0</v>
      </c>
      <c r="V79" s="23">
        <v>0.0666018064516129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0.03801742993548386</v>
      </c>
      <c r="AW79" s="22">
        <v>19.34071861957422</v>
      </c>
      <c r="AX79" s="22">
        <v>0</v>
      </c>
      <c r="AY79" s="22">
        <v>0</v>
      </c>
      <c r="AZ79" s="23">
        <v>3.95941453083871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0.0037305130322580647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53.0029350495097</v>
      </c>
    </row>
    <row r="80" spans="1:63" s="25" customFormat="1" ht="15">
      <c r="A80" s="20"/>
      <c r="B80" s="7" t="s">
        <v>160</v>
      </c>
      <c r="C80" s="21">
        <v>0</v>
      </c>
      <c r="D80" s="22">
        <v>5.600154838709678</v>
      </c>
      <c r="E80" s="22">
        <v>0</v>
      </c>
      <c r="F80" s="22">
        <v>0</v>
      </c>
      <c r="G80" s="23">
        <v>0</v>
      </c>
      <c r="H80" s="21">
        <v>0.24034439887096776</v>
      </c>
      <c r="I80" s="22">
        <v>3.8657868851612904</v>
      </c>
      <c r="J80" s="22">
        <v>0.2240061935483871</v>
      </c>
      <c r="K80" s="22">
        <v>0</v>
      </c>
      <c r="L80" s="23">
        <v>2.0358902437096775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0.04564126203225806</v>
      </c>
      <c r="S80" s="22">
        <v>0</v>
      </c>
      <c r="T80" s="22">
        <v>0</v>
      </c>
      <c r="U80" s="22">
        <v>0</v>
      </c>
      <c r="V80" s="23">
        <v>2.3520650322580647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0.38421008693548386</v>
      </c>
      <c r="AW80" s="22">
        <v>1.103069354747714</v>
      </c>
      <c r="AX80" s="22">
        <v>0</v>
      </c>
      <c r="AY80" s="22">
        <v>0</v>
      </c>
      <c r="AZ80" s="23">
        <v>5.2695492343225805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0.07081705258064516</v>
      </c>
      <c r="BG80" s="22">
        <v>0</v>
      </c>
      <c r="BH80" s="22">
        <v>0</v>
      </c>
      <c r="BI80" s="22">
        <v>0</v>
      </c>
      <c r="BJ80" s="23">
        <v>1.257499064516129</v>
      </c>
      <c r="BK80" s="24">
        <f t="shared" si="5"/>
        <v>22.449033647392874</v>
      </c>
    </row>
    <row r="81" spans="1:63" s="25" customFormat="1" ht="15">
      <c r="A81" s="20"/>
      <c r="B81" s="7" t="s">
        <v>161</v>
      </c>
      <c r="C81" s="21">
        <v>0</v>
      </c>
      <c r="D81" s="22">
        <v>6.065338709677419</v>
      </c>
      <c r="E81" s="22">
        <v>0</v>
      </c>
      <c r="F81" s="22">
        <v>0</v>
      </c>
      <c r="G81" s="23">
        <v>0</v>
      </c>
      <c r="H81" s="21">
        <v>0.10774815019354837</v>
      </c>
      <c r="I81" s="22">
        <v>54.58804838709678</v>
      </c>
      <c r="J81" s="22">
        <v>0</v>
      </c>
      <c r="K81" s="22">
        <v>0</v>
      </c>
      <c r="L81" s="23">
        <v>2.535311580645161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0.05458804451612904</v>
      </c>
      <c r="S81" s="22">
        <v>0</v>
      </c>
      <c r="T81" s="22">
        <v>0</v>
      </c>
      <c r="U81" s="22">
        <v>0</v>
      </c>
      <c r="V81" s="23">
        <v>0.06683641141935483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0.1058259920967742</v>
      </c>
      <c r="AW81" s="22">
        <v>9.91854012935446</v>
      </c>
      <c r="AX81" s="22">
        <v>0</v>
      </c>
      <c r="AY81" s="22">
        <v>0</v>
      </c>
      <c r="AZ81" s="23">
        <v>3.089262376774194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0.03095311235483871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76.56245289412865</v>
      </c>
    </row>
    <row r="82" spans="1:63" s="25" customFormat="1" ht="15">
      <c r="A82" s="20"/>
      <c r="B82" s="7" t="s">
        <v>162</v>
      </c>
      <c r="C82" s="21">
        <v>0</v>
      </c>
      <c r="D82" s="22">
        <v>12.127229032258064</v>
      </c>
      <c r="E82" s="22">
        <v>0</v>
      </c>
      <c r="F82" s="22">
        <v>0</v>
      </c>
      <c r="G82" s="23">
        <v>0</v>
      </c>
      <c r="H82" s="21">
        <v>0.05032787912903227</v>
      </c>
      <c r="I82" s="22">
        <v>140.61522062903228</v>
      </c>
      <c r="J82" s="22">
        <v>0</v>
      </c>
      <c r="K82" s="22">
        <v>0</v>
      </c>
      <c r="L82" s="23">
        <v>3.3626379447096775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0.06063614516129034</v>
      </c>
      <c r="S82" s="22">
        <v>9.095421774193548</v>
      </c>
      <c r="T82" s="22">
        <v>0</v>
      </c>
      <c r="U82" s="22">
        <v>0</v>
      </c>
      <c r="V82" s="23">
        <v>0.018190843548387098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0.06589653016129032</v>
      </c>
      <c r="AW82" s="22">
        <v>26.6049594342006</v>
      </c>
      <c r="AX82" s="22">
        <v>0</v>
      </c>
      <c r="AY82" s="22">
        <v>0</v>
      </c>
      <c r="AZ82" s="23">
        <v>5.629843340225808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0.0006045553225806452</v>
      </c>
      <c r="BG82" s="22">
        <v>0</v>
      </c>
      <c r="BH82" s="22">
        <v>0</v>
      </c>
      <c r="BI82" s="22">
        <v>0</v>
      </c>
      <c r="BJ82" s="23">
        <v>0.042318872580645164</v>
      </c>
      <c r="BK82" s="24">
        <f t="shared" si="5"/>
        <v>197.6732869805232</v>
      </c>
    </row>
    <row r="83" spans="1:63" s="25" customFormat="1" ht="15">
      <c r="A83" s="20"/>
      <c r="B83" s="7" t="s">
        <v>163</v>
      </c>
      <c r="C83" s="21">
        <v>0</v>
      </c>
      <c r="D83" s="22">
        <v>6.047535483870967</v>
      </c>
      <c r="E83" s="22">
        <v>0</v>
      </c>
      <c r="F83" s="22">
        <v>0</v>
      </c>
      <c r="G83" s="23">
        <v>0</v>
      </c>
      <c r="H83" s="21">
        <v>0.14223802925806453</v>
      </c>
      <c r="I83" s="22">
        <v>82.54553067161291</v>
      </c>
      <c r="J83" s="22">
        <v>0</v>
      </c>
      <c r="K83" s="22">
        <v>0</v>
      </c>
      <c r="L83" s="23">
        <v>1.3614635668387094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0.009737739677419354</v>
      </c>
      <c r="S83" s="22">
        <v>6.047535483870967</v>
      </c>
      <c r="T83" s="22">
        <v>0</v>
      </c>
      <c r="U83" s="22">
        <v>0</v>
      </c>
      <c r="V83" s="23">
        <v>0.12457923096774193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0.15225908067741936</v>
      </c>
      <c r="AW83" s="22">
        <v>8.443962559267835</v>
      </c>
      <c r="AX83" s="22">
        <v>0</v>
      </c>
      <c r="AY83" s="22">
        <v>0</v>
      </c>
      <c r="AZ83" s="23">
        <v>0.4800310096774193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0.0030152701612903227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105.35788812588073</v>
      </c>
    </row>
    <row r="84" spans="1:63" s="25" customFormat="1" ht="15">
      <c r="A84" s="20"/>
      <c r="B84" s="7" t="s">
        <v>164</v>
      </c>
      <c r="C84" s="21">
        <v>0</v>
      </c>
      <c r="D84" s="22">
        <v>12.090225806451613</v>
      </c>
      <c r="E84" s="22">
        <v>0</v>
      </c>
      <c r="F84" s="22">
        <v>0</v>
      </c>
      <c r="G84" s="23">
        <v>0</v>
      </c>
      <c r="H84" s="21">
        <v>0.21787102690322582</v>
      </c>
      <c r="I84" s="22">
        <v>144.89072112432257</v>
      </c>
      <c r="J84" s="22">
        <v>0</v>
      </c>
      <c r="K84" s="22">
        <v>0</v>
      </c>
      <c r="L84" s="23">
        <v>2.3400632048387093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0.049474413096774195</v>
      </c>
      <c r="S84" s="22">
        <v>6.045112903225807</v>
      </c>
      <c r="T84" s="22">
        <v>0</v>
      </c>
      <c r="U84" s="22">
        <v>0</v>
      </c>
      <c r="V84" s="23">
        <v>0.925506785483871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0.12090509299999998</v>
      </c>
      <c r="AW84" s="22">
        <v>10.428411021105582</v>
      </c>
      <c r="AX84" s="22">
        <v>0</v>
      </c>
      <c r="AY84" s="22">
        <v>0</v>
      </c>
      <c r="AZ84" s="23">
        <v>1.6576336411935482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0.0449551365483871</v>
      </c>
      <c r="BG84" s="22">
        <v>0</v>
      </c>
      <c r="BH84" s="22">
        <v>0</v>
      </c>
      <c r="BI84" s="22">
        <v>0</v>
      </c>
      <c r="BJ84" s="23">
        <v>0.6027774193548386</v>
      </c>
      <c r="BK84" s="24">
        <f t="shared" si="5"/>
        <v>179.41365757552492</v>
      </c>
    </row>
    <row r="85" spans="1:63" s="25" customFormat="1" ht="15">
      <c r="A85" s="20"/>
      <c r="B85" s="7" t="s">
        <v>165</v>
      </c>
      <c r="C85" s="21">
        <v>0</v>
      </c>
      <c r="D85" s="22">
        <v>2.4188103225806454</v>
      </c>
      <c r="E85" s="22">
        <v>0</v>
      </c>
      <c r="F85" s="22">
        <v>0</v>
      </c>
      <c r="G85" s="23">
        <v>0</v>
      </c>
      <c r="H85" s="21">
        <v>0.15105601345161293</v>
      </c>
      <c r="I85" s="22">
        <v>142.70980903225805</v>
      </c>
      <c r="J85" s="22">
        <v>0</v>
      </c>
      <c r="K85" s="22">
        <v>0</v>
      </c>
      <c r="L85" s="23">
        <v>3.2934907950967753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0.04973195596774193</v>
      </c>
      <c r="S85" s="22">
        <v>6.047025806451613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0.2166080576774194</v>
      </c>
      <c r="AW85" s="22">
        <v>66.08330327135425</v>
      </c>
      <c r="AX85" s="22">
        <v>0</v>
      </c>
      <c r="AY85" s="22">
        <v>0</v>
      </c>
      <c r="AZ85" s="23">
        <v>7.869044151032256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0.059083694193548406</v>
      </c>
      <c r="BG85" s="22">
        <v>0</v>
      </c>
      <c r="BH85" s="22">
        <v>0</v>
      </c>
      <c r="BI85" s="22">
        <v>0</v>
      </c>
      <c r="BJ85" s="23">
        <v>0.18086845161290324</v>
      </c>
      <c r="BK85" s="24">
        <f t="shared" si="5"/>
        <v>229.0788315516768</v>
      </c>
    </row>
    <row r="86" spans="1:63" s="25" customFormat="1" ht="15">
      <c r="A86" s="20"/>
      <c r="B86" s="7" t="s">
        <v>166</v>
      </c>
      <c r="C86" s="21">
        <v>0</v>
      </c>
      <c r="D86" s="22">
        <v>2.229</v>
      </c>
      <c r="E86" s="22">
        <v>0</v>
      </c>
      <c r="F86" s="22">
        <v>0</v>
      </c>
      <c r="G86" s="23">
        <v>0</v>
      </c>
      <c r="H86" s="21">
        <v>1.8689165071612899</v>
      </c>
      <c r="I86" s="22">
        <v>36.50333349741936</v>
      </c>
      <c r="J86" s="22">
        <v>11.145987153838712</v>
      </c>
      <c r="K86" s="22">
        <v>0</v>
      </c>
      <c r="L86" s="23">
        <v>27.038469589419357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1.8932495607419362</v>
      </c>
      <c r="S86" s="22">
        <v>1.6528034999999999</v>
      </c>
      <c r="T86" s="22">
        <v>20.737660994935485</v>
      </c>
      <c r="U86" s="22">
        <v>0</v>
      </c>
      <c r="V86" s="23">
        <v>8.49152524235484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5.30873335767742</v>
      </c>
      <c r="AW86" s="22">
        <v>19.495100295951108</v>
      </c>
      <c r="AX86" s="22">
        <v>0</v>
      </c>
      <c r="AY86" s="22">
        <v>0</v>
      </c>
      <c r="AZ86" s="23">
        <v>72.71510995641935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3.600798213193547</v>
      </c>
      <c r="BG86" s="22">
        <v>14.94749599316129</v>
      </c>
      <c r="BH86" s="22">
        <v>5.838358612903225</v>
      </c>
      <c r="BI86" s="22">
        <v>0</v>
      </c>
      <c r="BJ86" s="23">
        <v>13.65161824467742</v>
      </c>
      <c r="BK86" s="24">
        <f t="shared" si="5"/>
        <v>247.11816071985433</v>
      </c>
    </row>
    <row r="87" spans="1:63" s="25" customFormat="1" ht="15">
      <c r="A87" s="20"/>
      <c r="B87" s="7" t="s">
        <v>167</v>
      </c>
      <c r="C87" s="21">
        <v>0</v>
      </c>
      <c r="D87" s="22">
        <v>2.411573548387097</v>
      </c>
      <c r="E87" s="22">
        <v>0</v>
      </c>
      <c r="F87" s="22">
        <v>0</v>
      </c>
      <c r="G87" s="23">
        <v>0</v>
      </c>
      <c r="H87" s="21">
        <v>0.14436934364516127</v>
      </c>
      <c r="I87" s="22">
        <v>125.40182451612903</v>
      </c>
      <c r="J87" s="22">
        <v>0</v>
      </c>
      <c r="K87" s="22">
        <v>0</v>
      </c>
      <c r="L87" s="23">
        <v>5.4275113628064515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0.017363329548387096</v>
      </c>
      <c r="S87" s="22">
        <v>6.028933870967742</v>
      </c>
      <c r="T87" s="22">
        <v>0</v>
      </c>
      <c r="U87" s="22">
        <v>0</v>
      </c>
      <c r="V87" s="23">
        <v>0.0608922320967742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0.2255885078064516</v>
      </c>
      <c r="AW87" s="22">
        <v>0.01322112706227024</v>
      </c>
      <c r="AX87" s="22">
        <v>0</v>
      </c>
      <c r="AY87" s="22">
        <v>0</v>
      </c>
      <c r="AZ87" s="23">
        <v>6.92526146932258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0.0582931529032258</v>
      </c>
      <c r="BG87" s="22">
        <v>0</v>
      </c>
      <c r="BH87" s="22">
        <v>0</v>
      </c>
      <c r="BI87" s="22">
        <v>0</v>
      </c>
      <c r="BJ87" s="23">
        <v>0.06610563548387097</v>
      </c>
      <c r="BK87" s="24">
        <f t="shared" si="5"/>
        <v>146.78093809615902</v>
      </c>
    </row>
    <row r="88" spans="1:63" s="25" customFormat="1" ht="15">
      <c r="A88" s="20"/>
      <c r="B88" s="7" t="s">
        <v>168</v>
      </c>
      <c r="C88" s="21">
        <v>0</v>
      </c>
      <c r="D88" s="22">
        <v>2.393327741935484</v>
      </c>
      <c r="E88" s="22">
        <v>0</v>
      </c>
      <c r="F88" s="22">
        <v>0</v>
      </c>
      <c r="G88" s="23">
        <v>0</v>
      </c>
      <c r="H88" s="21">
        <v>0.08101145409677418</v>
      </c>
      <c r="I88" s="22">
        <v>29.91659677419355</v>
      </c>
      <c r="J88" s="22">
        <v>0</v>
      </c>
      <c r="K88" s="22">
        <v>0</v>
      </c>
      <c r="L88" s="23">
        <v>2.45914425483871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0.03991483767741935</v>
      </c>
      <c r="S88" s="22">
        <v>0</v>
      </c>
      <c r="T88" s="22">
        <v>0</v>
      </c>
      <c r="U88" s="22">
        <v>0</v>
      </c>
      <c r="V88" s="23">
        <v>0.02393327741935484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0.17501408296774196</v>
      </c>
      <c r="AW88" s="22">
        <v>6.556250160976789</v>
      </c>
      <c r="AX88" s="22">
        <v>0</v>
      </c>
      <c r="AY88" s="22">
        <v>0</v>
      </c>
      <c r="AZ88" s="23">
        <v>11.065552148129033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0.022768070677419355</v>
      </c>
      <c r="BG88" s="22">
        <v>0</v>
      </c>
      <c r="BH88" s="22">
        <v>0</v>
      </c>
      <c r="BI88" s="22">
        <v>0</v>
      </c>
      <c r="BJ88" s="23">
        <v>1.161040380935484</v>
      </c>
      <c r="BK88" s="24">
        <f t="shared" si="5"/>
        <v>53.89455318384776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0.5898436058709678</v>
      </c>
      <c r="I89" s="22">
        <v>1.5775414872580642</v>
      </c>
      <c r="J89" s="22">
        <v>0</v>
      </c>
      <c r="K89" s="22">
        <v>0</v>
      </c>
      <c r="L89" s="23">
        <v>20.371348371290324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0.20335698351612902</v>
      </c>
      <c r="S89" s="22">
        <v>6.3116192903225805</v>
      </c>
      <c r="T89" s="22">
        <v>0</v>
      </c>
      <c r="U89" s="22">
        <v>0</v>
      </c>
      <c r="V89" s="23">
        <v>8.227262092838709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1.7447939457096777</v>
      </c>
      <c r="AW89" s="22">
        <v>12.288861804436664</v>
      </c>
      <c r="AX89" s="22">
        <v>0</v>
      </c>
      <c r="AY89" s="22">
        <v>0</v>
      </c>
      <c r="AZ89" s="23">
        <v>33.98004717719354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0.8711009630322579</v>
      </c>
      <c r="BG89" s="22">
        <v>1.0672616618387096</v>
      </c>
      <c r="BH89" s="22">
        <v>0.29045717741935484</v>
      </c>
      <c r="BI89" s="22">
        <v>0</v>
      </c>
      <c r="BJ89" s="23">
        <v>6.259230865322581</v>
      </c>
      <c r="BK89" s="24">
        <f t="shared" si="5"/>
        <v>93.78272542604957</v>
      </c>
    </row>
    <row r="90" spans="1:63" s="25" customFormat="1" ht="15">
      <c r="A90" s="20"/>
      <c r="B90" s="7" t="s">
        <v>170</v>
      </c>
      <c r="C90" s="21">
        <v>0</v>
      </c>
      <c r="D90" s="22">
        <v>12.384251612903226</v>
      </c>
      <c r="E90" s="22">
        <v>0</v>
      </c>
      <c r="F90" s="22">
        <v>0</v>
      </c>
      <c r="G90" s="23">
        <v>0</v>
      </c>
      <c r="H90" s="21">
        <v>0.6257755218387098</v>
      </c>
      <c r="I90" s="22">
        <v>511.2078782800321</v>
      </c>
      <c r="J90" s="22">
        <v>0</v>
      </c>
      <c r="K90" s="22">
        <v>0</v>
      </c>
      <c r="L90" s="23">
        <v>40.61998507483871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0.04346139029032258</v>
      </c>
      <c r="S90" s="22">
        <v>5.5729132258064515</v>
      </c>
      <c r="T90" s="22">
        <v>0</v>
      </c>
      <c r="U90" s="22">
        <v>0</v>
      </c>
      <c r="V90" s="23">
        <v>4.95370064516129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0.11569328903225806</v>
      </c>
      <c r="AW90" s="22">
        <v>0.13538576428614058</v>
      </c>
      <c r="AX90" s="22">
        <v>0</v>
      </c>
      <c r="AY90" s="22">
        <v>0</v>
      </c>
      <c r="AZ90" s="23">
        <v>5.186480945161291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0.01968016416129032</v>
      </c>
      <c r="BG90" s="22">
        <v>0</v>
      </c>
      <c r="BH90" s="22">
        <v>0</v>
      </c>
      <c r="BI90" s="22">
        <v>0</v>
      </c>
      <c r="BJ90" s="23">
        <v>0.06153898387096775</v>
      </c>
      <c r="BK90" s="24">
        <f t="shared" si="5"/>
        <v>580.9267448973827</v>
      </c>
    </row>
    <row r="91" spans="1:63" s="25" customFormat="1" ht="15">
      <c r="A91" s="20"/>
      <c r="B91" s="7" t="s">
        <v>171</v>
      </c>
      <c r="C91" s="21">
        <v>0</v>
      </c>
      <c r="D91" s="22">
        <v>2.3944612903225804</v>
      </c>
      <c r="E91" s="22">
        <v>0</v>
      </c>
      <c r="F91" s="22">
        <v>0</v>
      </c>
      <c r="G91" s="23">
        <v>0</v>
      </c>
      <c r="H91" s="21">
        <v>0.09338446987096777</v>
      </c>
      <c r="I91" s="22">
        <v>126.0085254032258</v>
      </c>
      <c r="J91" s="22">
        <v>0</v>
      </c>
      <c r="K91" s="22">
        <v>0</v>
      </c>
      <c r="L91" s="23">
        <v>1.206145508032258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0.013768152419354838</v>
      </c>
      <c r="S91" s="22">
        <v>0</v>
      </c>
      <c r="T91" s="22">
        <v>0</v>
      </c>
      <c r="U91" s="22">
        <v>0</v>
      </c>
      <c r="V91" s="23">
        <v>3.6635257741935483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0.04409817451612903</v>
      </c>
      <c r="AW91" s="22">
        <v>0.11918425812897655</v>
      </c>
      <c r="AX91" s="22">
        <v>0</v>
      </c>
      <c r="AY91" s="22">
        <v>0</v>
      </c>
      <c r="AZ91" s="23">
        <v>12.770593251612905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0.0029796064516129034</v>
      </c>
      <c r="BG91" s="22">
        <v>0</v>
      </c>
      <c r="BH91" s="22">
        <v>0</v>
      </c>
      <c r="BI91" s="22">
        <v>0</v>
      </c>
      <c r="BJ91" s="23">
        <v>0.05959212903225806</v>
      </c>
      <c r="BK91" s="24">
        <f t="shared" si="5"/>
        <v>146.37625801780638</v>
      </c>
    </row>
    <row r="92" spans="1:63" s="25" customFormat="1" ht="15">
      <c r="A92" s="20"/>
      <c r="B92" s="7" t="s">
        <v>172</v>
      </c>
      <c r="C92" s="21">
        <v>0</v>
      </c>
      <c r="D92" s="22">
        <v>12.287735483870968</v>
      </c>
      <c r="E92" s="22">
        <v>0</v>
      </c>
      <c r="F92" s="22">
        <v>0</v>
      </c>
      <c r="G92" s="23">
        <v>0</v>
      </c>
      <c r="H92" s="21">
        <v>0.6279865411612905</v>
      </c>
      <c r="I92" s="22">
        <v>82.1037186586129</v>
      </c>
      <c r="J92" s="22">
        <v>0</v>
      </c>
      <c r="K92" s="22">
        <v>0</v>
      </c>
      <c r="L92" s="23">
        <v>19.56604748577419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0.027033018064516134</v>
      </c>
      <c r="S92" s="22">
        <v>0</v>
      </c>
      <c r="T92" s="22">
        <v>0</v>
      </c>
      <c r="U92" s="22">
        <v>0</v>
      </c>
      <c r="V92" s="23">
        <v>6.365046980645161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0.4193257117096775</v>
      </c>
      <c r="AW92" s="22">
        <v>14.024623988576291</v>
      </c>
      <c r="AX92" s="22">
        <v>0</v>
      </c>
      <c r="AY92" s="22">
        <v>0</v>
      </c>
      <c r="AZ92" s="23">
        <v>18.495996552129036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0.14961119477419355</v>
      </c>
      <c r="BG92" s="22">
        <v>0.1342667799032258</v>
      </c>
      <c r="BH92" s="22">
        <v>0</v>
      </c>
      <c r="BI92" s="22">
        <v>0</v>
      </c>
      <c r="BJ92" s="23">
        <v>5.651961492258065</v>
      </c>
      <c r="BK92" s="24">
        <f t="shared" si="5"/>
        <v>159.8533538874795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2.219716363451613</v>
      </c>
      <c r="I93" s="22">
        <v>4.991746938645162</v>
      </c>
      <c r="J93" s="22">
        <v>0.09933680645161291</v>
      </c>
      <c r="K93" s="22">
        <v>0</v>
      </c>
      <c r="L93" s="23">
        <v>22.42739195509677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0.3208858987741936</v>
      </c>
      <c r="S93" s="22">
        <v>4.1123209386129025</v>
      </c>
      <c r="T93" s="22">
        <v>0</v>
      </c>
      <c r="U93" s="22">
        <v>0</v>
      </c>
      <c r="V93" s="23">
        <v>4.239870557612902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4.06164900551613</v>
      </c>
      <c r="AW93" s="22">
        <v>4.384572263307195</v>
      </c>
      <c r="AX93" s="22">
        <v>0</v>
      </c>
      <c r="AY93" s="22">
        <v>0</v>
      </c>
      <c r="AZ93" s="23">
        <v>33.65881578645161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1.538048445096774</v>
      </c>
      <c r="BG93" s="22">
        <v>7.906582969612902</v>
      </c>
      <c r="BH93" s="22">
        <v>0</v>
      </c>
      <c r="BI93" s="22">
        <v>0</v>
      </c>
      <c r="BJ93" s="23">
        <v>10.363986328419355</v>
      </c>
      <c r="BK93" s="24">
        <f t="shared" si="5"/>
        <v>100.32492425704913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0.11493600345161292</v>
      </c>
      <c r="I94" s="22">
        <v>89.078363</v>
      </c>
      <c r="J94" s="22">
        <v>0</v>
      </c>
      <c r="K94" s="22">
        <v>0</v>
      </c>
      <c r="L94" s="23">
        <v>5.855843740258064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0.020164211935483872</v>
      </c>
      <c r="S94" s="22">
        <v>2.37226</v>
      </c>
      <c r="T94" s="22">
        <v>0</v>
      </c>
      <c r="U94" s="22">
        <v>0</v>
      </c>
      <c r="V94" s="23">
        <v>0.8071649640967742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1.4761123829354839</v>
      </c>
      <c r="AW94" s="22">
        <v>5.774514242565437</v>
      </c>
      <c r="AX94" s="22">
        <v>0</v>
      </c>
      <c r="AY94" s="22">
        <v>0</v>
      </c>
      <c r="AZ94" s="23">
        <v>10.473540546612902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0.0023617645161290324</v>
      </c>
      <c r="BG94" s="22">
        <v>1.7713233870967742</v>
      </c>
      <c r="BH94" s="22">
        <v>0</v>
      </c>
      <c r="BI94" s="22">
        <v>0</v>
      </c>
      <c r="BJ94" s="23">
        <v>0.3070293870967742</v>
      </c>
      <c r="BK94" s="24">
        <f t="shared" si="5"/>
        <v>118.05361363056541</v>
      </c>
    </row>
    <row r="95" spans="1:63" s="25" customFormat="1" ht="15">
      <c r="A95" s="20"/>
      <c r="B95" s="7" t="s">
        <v>175</v>
      </c>
      <c r="C95" s="21">
        <v>0</v>
      </c>
      <c r="D95" s="22">
        <v>2.401696129032258</v>
      </c>
      <c r="E95" s="22">
        <v>0</v>
      </c>
      <c r="F95" s="22">
        <v>0</v>
      </c>
      <c r="G95" s="23">
        <v>0</v>
      </c>
      <c r="H95" s="21">
        <v>18.230124692806452</v>
      </c>
      <c r="I95" s="22">
        <v>259.9836166349355</v>
      </c>
      <c r="J95" s="22">
        <v>0</v>
      </c>
      <c r="K95" s="22">
        <v>0</v>
      </c>
      <c r="L95" s="23">
        <v>14.436636709806447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0.049172463354838714</v>
      </c>
      <c r="S95" s="22">
        <v>4.803392258064516</v>
      </c>
      <c r="T95" s="22">
        <v>0</v>
      </c>
      <c r="U95" s="22">
        <v>0</v>
      </c>
      <c r="V95" s="23">
        <v>12.793543538064517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0.16529070932258066</v>
      </c>
      <c r="AW95" s="22">
        <v>7.2222953690919445</v>
      </c>
      <c r="AX95" s="22">
        <v>0</v>
      </c>
      <c r="AY95" s="22">
        <v>0</v>
      </c>
      <c r="AZ95" s="23">
        <v>5.16976507351613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0.0560282186451613</v>
      </c>
      <c r="BG95" s="22">
        <v>0</v>
      </c>
      <c r="BH95" s="22">
        <v>0</v>
      </c>
      <c r="BI95" s="22">
        <v>0</v>
      </c>
      <c r="BJ95" s="23">
        <v>36.292534180258045</v>
      </c>
      <c r="BK95" s="24">
        <f t="shared" si="5"/>
        <v>361.6040959768984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0.1562969823870968</v>
      </c>
      <c r="I96" s="22">
        <v>62.06246404596775</v>
      </c>
      <c r="J96" s="22">
        <v>0</v>
      </c>
      <c r="K96" s="22">
        <v>0</v>
      </c>
      <c r="L96" s="23">
        <v>14.90076975832258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0.0005983804838709677</v>
      </c>
      <c r="S96" s="22">
        <v>0.03590282903225807</v>
      </c>
      <c r="T96" s="22">
        <v>0</v>
      </c>
      <c r="U96" s="22">
        <v>0</v>
      </c>
      <c r="V96" s="23">
        <v>0.035563132064516126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0.08064320145161291</v>
      </c>
      <c r="AW96" s="22">
        <v>4.859537961045483</v>
      </c>
      <c r="AX96" s="22">
        <v>0</v>
      </c>
      <c r="AY96" s="22">
        <v>0</v>
      </c>
      <c r="AZ96" s="23">
        <v>16.943297171709677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0.17023631103225806</v>
      </c>
      <c r="BG96" s="22">
        <v>0.6339505997096774</v>
      </c>
      <c r="BH96" s="22">
        <v>0</v>
      </c>
      <c r="BI96" s="22">
        <v>0</v>
      </c>
      <c r="BJ96" s="23">
        <v>0.529215736483871</v>
      </c>
      <c r="BK96" s="24">
        <f t="shared" si="5"/>
        <v>100.40847610969062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0.24903784903225804</v>
      </c>
      <c r="I97" s="22">
        <v>114.67685264838708</v>
      </c>
      <c r="J97" s="22">
        <v>0</v>
      </c>
      <c r="K97" s="22">
        <v>0</v>
      </c>
      <c r="L97" s="23">
        <v>3.9441486023548378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0.02225216319354838</v>
      </c>
      <c r="S97" s="22">
        <v>0</v>
      </c>
      <c r="T97" s="22">
        <v>0</v>
      </c>
      <c r="U97" s="22">
        <v>0</v>
      </c>
      <c r="V97" s="23">
        <v>1.4990047919354839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0.3466995117741935</v>
      </c>
      <c r="AW97" s="22">
        <v>3.0707051606481555</v>
      </c>
      <c r="AX97" s="22">
        <v>0</v>
      </c>
      <c r="AY97" s="22">
        <v>0</v>
      </c>
      <c r="AZ97" s="23">
        <v>16.87653252493548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0.08603033083870969</v>
      </c>
      <c r="BG97" s="22">
        <v>0</v>
      </c>
      <c r="BH97" s="22">
        <v>0</v>
      </c>
      <c r="BI97" s="22">
        <v>0</v>
      </c>
      <c r="BJ97" s="23">
        <v>3.0631371299032257</v>
      </c>
      <c r="BK97" s="24">
        <f t="shared" si="5"/>
        <v>143.83440071300296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0.5313677677096774</v>
      </c>
      <c r="I98" s="22">
        <v>27.7111515212258</v>
      </c>
      <c r="J98" s="22">
        <v>1.0384361290322581</v>
      </c>
      <c r="K98" s="22">
        <v>0</v>
      </c>
      <c r="L98" s="23">
        <v>9.884571408419358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0.31135497254838707</v>
      </c>
      <c r="S98" s="22">
        <v>5.369578610290322</v>
      </c>
      <c r="T98" s="22">
        <v>3.1153083870967744</v>
      </c>
      <c r="U98" s="22">
        <v>0</v>
      </c>
      <c r="V98" s="23">
        <v>4.910795304064516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2.181475398064516</v>
      </c>
      <c r="AW98" s="22">
        <v>9.859130842951057</v>
      </c>
      <c r="AX98" s="22">
        <v>2.0648103225806453</v>
      </c>
      <c r="AY98" s="22">
        <v>0</v>
      </c>
      <c r="AZ98" s="23">
        <v>49.231623269774204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1.6330929594193548</v>
      </c>
      <c r="BG98" s="22">
        <v>4.895185170032258</v>
      </c>
      <c r="BH98" s="22">
        <v>0</v>
      </c>
      <c r="BI98" s="22">
        <v>0</v>
      </c>
      <c r="BJ98" s="23">
        <v>8.594799259064516</v>
      </c>
      <c r="BK98" s="24">
        <f t="shared" si="5"/>
        <v>131.33268132227363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0.13612889735483874</v>
      </c>
      <c r="I99" s="22">
        <v>52.05398622974194</v>
      </c>
      <c r="J99" s="22">
        <v>0</v>
      </c>
      <c r="K99" s="22">
        <v>0</v>
      </c>
      <c r="L99" s="23">
        <v>5.109532280645161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0.040227351129032266</v>
      </c>
      <c r="S99" s="22">
        <v>5.934416129032258</v>
      </c>
      <c r="T99" s="22">
        <v>0</v>
      </c>
      <c r="U99" s="22">
        <v>0</v>
      </c>
      <c r="V99" s="23">
        <v>0.743582340967742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0.15121486451612903</v>
      </c>
      <c r="AW99" s="22">
        <v>3.5500052178166426</v>
      </c>
      <c r="AX99" s="22">
        <v>0</v>
      </c>
      <c r="AY99" s="22">
        <v>0</v>
      </c>
      <c r="AZ99" s="23">
        <v>12.366734062548387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0.0758984712903226</v>
      </c>
      <c r="BG99" s="22">
        <v>0</v>
      </c>
      <c r="BH99" s="22">
        <v>0</v>
      </c>
      <c r="BI99" s="22">
        <v>0</v>
      </c>
      <c r="BJ99" s="23">
        <v>0.05906830645161291</v>
      </c>
      <c r="BK99" s="24">
        <f t="shared" si="5"/>
        <v>80.22079415149406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0.14503381238709673</v>
      </c>
      <c r="I100" s="22">
        <v>31.20803292903226</v>
      </c>
      <c r="J100" s="22">
        <v>0</v>
      </c>
      <c r="K100" s="22">
        <v>0</v>
      </c>
      <c r="L100" s="23">
        <v>4.43559192016129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0.023368051612903225</v>
      </c>
      <c r="S100" s="22">
        <v>5.842012903225807</v>
      </c>
      <c r="T100" s="22">
        <v>0</v>
      </c>
      <c r="U100" s="22">
        <v>0</v>
      </c>
      <c r="V100" s="23">
        <v>0.035052077419354837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0.22554433254838713</v>
      </c>
      <c r="AW100" s="22">
        <v>3.6996101267125563</v>
      </c>
      <c r="AX100" s="22">
        <v>0</v>
      </c>
      <c r="AY100" s="22">
        <v>0</v>
      </c>
      <c r="AZ100" s="23">
        <v>13.414749043774195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0.07792264258064516</v>
      </c>
      <c r="BG100" s="22">
        <v>0</v>
      </c>
      <c r="BH100" s="22">
        <v>0</v>
      </c>
      <c r="BI100" s="22">
        <v>0</v>
      </c>
      <c r="BJ100" s="23">
        <v>0.4064770683870968</v>
      </c>
      <c r="BK100" s="24">
        <f t="shared" si="5"/>
        <v>59.5133949078416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0.39217908683870967</v>
      </c>
      <c r="I101" s="22">
        <v>1654.0415555284192</v>
      </c>
      <c r="J101" s="22">
        <v>0</v>
      </c>
      <c r="K101" s="22">
        <v>0</v>
      </c>
      <c r="L101" s="23">
        <v>125.62192216767743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0.12614432151612903</v>
      </c>
      <c r="S101" s="22">
        <v>10.511053548387098</v>
      </c>
      <c r="T101" s="22">
        <v>0</v>
      </c>
      <c r="U101" s="22">
        <v>0</v>
      </c>
      <c r="V101" s="23">
        <v>0.9839169802258064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0.6649852427741937</v>
      </c>
      <c r="AW101" s="22">
        <v>6.454185308669214</v>
      </c>
      <c r="AX101" s="22">
        <v>0</v>
      </c>
      <c r="AY101" s="22">
        <v>0</v>
      </c>
      <c r="AZ101" s="23">
        <v>33.970367041193555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0.16854450690322578</v>
      </c>
      <c r="BG101" s="22">
        <v>5.126975785225807</v>
      </c>
      <c r="BH101" s="22">
        <v>0</v>
      </c>
      <c r="BI101" s="22">
        <v>0</v>
      </c>
      <c r="BJ101" s="23">
        <v>2.543188609129032</v>
      </c>
      <c r="BK101" s="24">
        <f t="shared" si="5"/>
        <v>1840.6050181269593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0.23674134396774194</v>
      </c>
      <c r="I102" s="22">
        <v>95.23823810470967</v>
      </c>
      <c r="J102" s="22">
        <v>0</v>
      </c>
      <c r="K102" s="22">
        <v>0</v>
      </c>
      <c r="L102" s="23">
        <v>21.519037689548387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0.0455388406451613</v>
      </c>
      <c r="S102" s="22">
        <v>5.838312903225806</v>
      </c>
      <c r="T102" s="22">
        <v>0</v>
      </c>
      <c r="U102" s="22">
        <v>0</v>
      </c>
      <c r="V102" s="23">
        <v>0.26447207151612906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1.292576677580645</v>
      </c>
      <c r="AW102" s="22">
        <v>1.490803970266035</v>
      </c>
      <c r="AX102" s="22">
        <v>0</v>
      </c>
      <c r="AY102" s="22">
        <v>0</v>
      </c>
      <c r="AZ102" s="23">
        <v>34.18503984722581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0.1482026428387097</v>
      </c>
      <c r="BG102" s="22">
        <v>0</v>
      </c>
      <c r="BH102" s="22">
        <v>0</v>
      </c>
      <c r="BI102" s="22">
        <v>0</v>
      </c>
      <c r="BJ102" s="23">
        <v>0.8602239806451613</v>
      </c>
      <c r="BK102" s="24">
        <f t="shared" si="5"/>
        <v>161.11918807216924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0.31241541996774186</v>
      </c>
      <c r="I103" s="22">
        <v>1.9481277943548387</v>
      </c>
      <c r="J103" s="22">
        <v>0</v>
      </c>
      <c r="K103" s="22">
        <v>0</v>
      </c>
      <c r="L103" s="23">
        <v>8.57681497248387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0.313082475</v>
      </c>
      <c r="S103" s="22">
        <v>4.239496781967743</v>
      </c>
      <c r="T103" s="22">
        <v>0</v>
      </c>
      <c r="U103" s="22">
        <v>0</v>
      </c>
      <c r="V103" s="23">
        <v>1.7833099764516132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2.3280376533870966</v>
      </c>
      <c r="AW103" s="22">
        <v>5.913244541801548</v>
      </c>
      <c r="AX103" s="22">
        <v>0</v>
      </c>
      <c r="AY103" s="22">
        <v>0</v>
      </c>
      <c r="AZ103" s="23">
        <v>19.13647519916129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7.870146957935483</v>
      </c>
      <c r="BG103" s="22">
        <v>0.3995731070645161</v>
      </c>
      <c r="BH103" s="22">
        <v>0</v>
      </c>
      <c r="BI103" s="22">
        <v>0</v>
      </c>
      <c r="BJ103" s="23">
        <v>16.297432641387097</v>
      </c>
      <c r="BK103" s="24">
        <f t="shared" si="5"/>
        <v>69.11815752096284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0.03232163896774193</v>
      </c>
      <c r="I104" s="22">
        <v>2.864450712967742</v>
      </c>
      <c r="J104" s="22">
        <v>0</v>
      </c>
      <c r="K104" s="22">
        <v>0</v>
      </c>
      <c r="L104" s="23">
        <v>3.6867333228387094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0.02382544774193548</v>
      </c>
      <c r="S104" s="22">
        <v>0</v>
      </c>
      <c r="T104" s="22">
        <v>0</v>
      </c>
      <c r="U104" s="22">
        <v>0</v>
      </c>
      <c r="V104" s="23">
        <v>0.057140947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0.7974209514516127</v>
      </c>
      <c r="AW104" s="22">
        <v>0.5616077459912937</v>
      </c>
      <c r="AX104" s="22">
        <v>0</v>
      </c>
      <c r="AY104" s="22">
        <v>0</v>
      </c>
      <c r="AZ104" s="23">
        <v>8.79983961683871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0.2738576682258065</v>
      </c>
      <c r="BG104" s="22">
        <v>0</v>
      </c>
      <c r="BH104" s="22">
        <v>0</v>
      </c>
      <c r="BI104" s="22">
        <v>0</v>
      </c>
      <c r="BJ104" s="23">
        <v>0.024019250548387095</v>
      </c>
      <c r="BK104" s="24">
        <f t="shared" si="5"/>
        <v>17.121217302571935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0.503153490032258</v>
      </c>
      <c r="I105" s="22">
        <v>0.3018419612903226</v>
      </c>
      <c r="J105" s="22">
        <v>0</v>
      </c>
      <c r="K105" s="22">
        <v>0</v>
      </c>
      <c r="L105" s="23">
        <v>10.107555377903228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0.1593884921612903</v>
      </c>
      <c r="S105" s="22">
        <v>6.326104438709677</v>
      </c>
      <c r="T105" s="22">
        <v>0</v>
      </c>
      <c r="U105" s="22">
        <v>0</v>
      </c>
      <c r="V105" s="23">
        <v>8.071128277419355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1.2779315060967746</v>
      </c>
      <c r="AW105" s="22">
        <v>7.4478031228355785</v>
      </c>
      <c r="AX105" s="22">
        <v>0</v>
      </c>
      <c r="AY105" s="22">
        <v>0</v>
      </c>
      <c r="AZ105" s="23">
        <v>23.987980125774193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0.5182824817419355</v>
      </c>
      <c r="BG105" s="22">
        <v>1.166914002903226</v>
      </c>
      <c r="BH105" s="22">
        <v>0.4338059193548387</v>
      </c>
      <c r="BI105" s="22">
        <v>0</v>
      </c>
      <c r="BJ105" s="23">
        <v>4.266759038903225</v>
      </c>
      <c r="BK105" s="24">
        <f t="shared" si="5"/>
        <v>64.5686482351259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0.09108482812903226</v>
      </c>
      <c r="I106" s="22">
        <v>36.835447951612906</v>
      </c>
      <c r="J106" s="22">
        <v>0</v>
      </c>
      <c r="K106" s="22">
        <v>0</v>
      </c>
      <c r="L106" s="23">
        <v>13.97172307548387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0.04410315016129033</v>
      </c>
      <c r="S106" s="22">
        <v>0</v>
      </c>
      <c r="T106" s="22">
        <v>0</v>
      </c>
      <c r="U106" s="22">
        <v>0</v>
      </c>
      <c r="V106" s="23">
        <v>6.236558135483872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0.11576131451612903</v>
      </c>
      <c r="AW106" s="22">
        <v>2.768764638403377</v>
      </c>
      <c r="AX106" s="22">
        <v>0</v>
      </c>
      <c r="AY106" s="22">
        <v>0</v>
      </c>
      <c r="AZ106" s="23">
        <v>17.510586413064516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0.008575821612903226</v>
      </c>
      <c r="BG106" s="22">
        <v>0</v>
      </c>
      <c r="BH106" s="22">
        <v>0</v>
      </c>
      <c r="BI106" s="22">
        <v>0</v>
      </c>
      <c r="BJ106" s="23">
        <v>0.02450234193548387</v>
      </c>
      <c r="BK106" s="24">
        <f t="shared" si="5"/>
        <v>77.6071076704034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0.06733978106451613</v>
      </c>
      <c r="I107" s="22">
        <v>27.32214774193548</v>
      </c>
      <c r="J107" s="22">
        <v>0</v>
      </c>
      <c r="K107" s="22">
        <v>0</v>
      </c>
      <c r="L107" s="23">
        <v>2.4363904331612902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0.1055628435483871</v>
      </c>
      <c r="S107" s="22">
        <v>0</v>
      </c>
      <c r="T107" s="22">
        <v>0</v>
      </c>
      <c r="U107" s="22">
        <v>0</v>
      </c>
      <c r="V107" s="23">
        <v>0.2545927403225806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0.09793532564516129</v>
      </c>
      <c r="AW107" s="22">
        <v>2.46062514217397</v>
      </c>
      <c r="AX107" s="22">
        <v>0</v>
      </c>
      <c r="AY107" s="22">
        <v>0</v>
      </c>
      <c r="AZ107" s="23">
        <v>17.170684173483874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0.0036725748387096773</v>
      </c>
      <c r="BG107" s="22">
        <v>0</v>
      </c>
      <c r="BH107" s="22">
        <v>0</v>
      </c>
      <c r="BI107" s="22">
        <v>0</v>
      </c>
      <c r="BJ107" s="23">
        <v>0.9197275845806453</v>
      </c>
      <c r="BK107" s="24">
        <f t="shared" si="5"/>
        <v>50.83867834075461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0.115941692</v>
      </c>
      <c r="I108" s="22">
        <v>27.97505909580645</v>
      </c>
      <c r="J108" s="22">
        <v>0</v>
      </c>
      <c r="K108" s="22">
        <v>0</v>
      </c>
      <c r="L108" s="23">
        <v>0.731765595967742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0.006792760806451614</v>
      </c>
      <c r="S108" s="22">
        <v>0.012350474193548386</v>
      </c>
      <c r="T108" s="22">
        <v>0</v>
      </c>
      <c r="U108" s="22">
        <v>0</v>
      </c>
      <c r="V108" s="23">
        <v>0.006175237096774193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0.04305412283870968</v>
      </c>
      <c r="AW108" s="22">
        <v>14.656722580321047</v>
      </c>
      <c r="AX108" s="22">
        <v>0</v>
      </c>
      <c r="AY108" s="22">
        <v>0</v>
      </c>
      <c r="AZ108" s="23">
        <v>5.264206193548387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0.005496270967741935</v>
      </c>
      <c r="BG108" s="22">
        <v>0</v>
      </c>
      <c r="BH108" s="22">
        <v>0</v>
      </c>
      <c r="BI108" s="22">
        <v>0</v>
      </c>
      <c r="BJ108" s="23">
        <v>0.6106967741935484</v>
      </c>
      <c r="BK108" s="24">
        <f t="shared" si="5"/>
        <v>49.42826079774041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0.16450674345161295</v>
      </c>
      <c r="I109" s="22">
        <v>0.0486737970967742</v>
      </c>
      <c r="J109" s="22">
        <v>0</v>
      </c>
      <c r="K109" s="22">
        <v>0</v>
      </c>
      <c r="L109" s="23">
        <v>0.7579543958064516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0.10907622</v>
      </c>
      <c r="S109" s="22">
        <v>0</v>
      </c>
      <c r="T109" s="22">
        <v>0</v>
      </c>
      <c r="U109" s="22">
        <v>0</v>
      </c>
      <c r="V109" s="23">
        <v>3.003888727354838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0.6970376884838708</v>
      </c>
      <c r="AW109" s="22">
        <v>9.363631824274794</v>
      </c>
      <c r="AX109" s="22">
        <v>0</v>
      </c>
      <c r="AY109" s="22">
        <v>0</v>
      </c>
      <c r="AZ109" s="23">
        <v>24.5209127833871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0.12843899748387097</v>
      </c>
      <c r="BG109" s="22">
        <v>0</v>
      </c>
      <c r="BH109" s="22">
        <v>0</v>
      </c>
      <c r="BI109" s="22">
        <v>0</v>
      </c>
      <c r="BJ109" s="23">
        <v>0.5097999989032258</v>
      </c>
      <c r="BK109" s="24">
        <f t="shared" si="5"/>
        <v>39.30392117624253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0.08873796909677419</v>
      </c>
      <c r="I110" s="22">
        <v>67.30601935483871</v>
      </c>
      <c r="J110" s="22">
        <v>0</v>
      </c>
      <c r="K110" s="22">
        <v>0</v>
      </c>
      <c r="L110" s="23">
        <v>0.20926053741935483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0.00856622064516129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0.16204741577419357</v>
      </c>
      <c r="AW110" s="22">
        <v>2.4299335482041178</v>
      </c>
      <c r="AX110" s="22">
        <v>0</v>
      </c>
      <c r="AY110" s="22">
        <v>0</v>
      </c>
      <c r="AZ110" s="23">
        <v>3.2111571841935485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0.01334033535483871</v>
      </c>
      <c r="BG110" s="22">
        <v>0</v>
      </c>
      <c r="BH110" s="22">
        <v>0</v>
      </c>
      <c r="BI110" s="22">
        <v>0</v>
      </c>
      <c r="BJ110" s="23">
        <v>2.4299335483870967</v>
      </c>
      <c r="BK110" s="24">
        <f t="shared" si="5"/>
        <v>75.8589961139138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0.1637685049032258</v>
      </c>
      <c r="I111" s="22">
        <v>16.25137981048387</v>
      </c>
      <c r="J111" s="22">
        <v>0</v>
      </c>
      <c r="K111" s="22">
        <v>0</v>
      </c>
      <c r="L111" s="23">
        <v>16.735326936612907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7.015100397935484</v>
      </c>
      <c r="S111" s="22">
        <v>0</v>
      </c>
      <c r="T111" s="22">
        <v>0</v>
      </c>
      <c r="U111" s="22">
        <v>0</v>
      </c>
      <c r="V111" s="23">
        <v>12.693419508064517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0.5051929538387097</v>
      </c>
      <c r="AW111" s="22">
        <v>0.13739376865936692</v>
      </c>
      <c r="AX111" s="22">
        <v>0</v>
      </c>
      <c r="AY111" s="22">
        <v>0</v>
      </c>
      <c r="AZ111" s="23">
        <v>5.255277267387097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0.050148725225806455</v>
      </c>
      <c r="BG111" s="22">
        <v>0</v>
      </c>
      <c r="BH111" s="22">
        <v>0</v>
      </c>
      <c r="BI111" s="22">
        <v>0</v>
      </c>
      <c r="BJ111" s="23">
        <v>1.2319641174193547</v>
      </c>
      <c r="BK111" s="24">
        <f t="shared" si="5"/>
        <v>60.03897199053032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0.04917846925806452</v>
      </c>
      <c r="I112" s="22">
        <v>50.3260245967742</v>
      </c>
      <c r="J112" s="22">
        <v>0</v>
      </c>
      <c r="K112" s="22">
        <v>0</v>
      </c>
      <c r="L112" s="23">
        <v>0.6660725748387096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0.001281026129032258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0.029792643258064515</v>
      </c>
      <c r="AW112" s="22">
        <v>4.864085161158183</v>
      </c>
      <c r="AX112" s="22">
        <v>0</v>
      </c>
      <c r="AY112" s="22">
        <v>0</v>
      </c>
      <c r="AZ112" s="23">
        <v>4.280394941935484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0.00255364470967742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60.21938305806141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0.16615397980645155</v>
      </c>
      <c r="I113" s="22">
        <v>3.6902210483870963</v>
      </c>
      <c r="J113" s="22">
        <v>0</v>
      </c>
      <c r="K113" s="22">
        <v>0</v>
      </c>
      <c r="L113" s="23">
        <v>3.1534258379032254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0.11428257870967741</v>
      </c>
      <c r="S113" s="22">
        <v>0</v>
      </c>
      <c r="T113" s="22">
        <v>1.1559032258064517</v>
      </c>
      <c r="U113" s="22">
        <v>0</v>
      </c>
      <c r="V113" s="23">
        <v>0.017338548387096774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1.1674352700645163</v>
      </c>
      <c r="AW113" s="22">
        <v>2.518666049434024</v>
      </c>
      <c r="AX113" s="22">
        <v>0</v>
      </c>
      <c r="AY113" s="22">
        <v>0</v>
      </c>
      <c r="AZ113" s="23">
        <v>10.258889668870967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0.07614775180645161</v>
      </c>
      <c r="BG113" s="22">
        <v>0.5708227419354839</v>
      </c>
      <c r="BH113" s="22">
        <v>0</v>
      </c>
      <c r="BI113" s="22">
        <v>0</v>
      </c>
      <c r="BJ113" s="23">
        <v>0.6789938343870968</v>
      </c>
      <c r="BK113" s="24">
        <f t="shared" si="5"/>
        <v>23.568280535498538</v>
      </c>
    </row>
    <row r="114" spans="1:63" s="25" customFormat="1" ht="15">
      <c r="A114" s="20"/>
      <c r="B114" s="7" t="s">
        <v>194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0.3653303558387097</v>
      </c>
      <c r="I114" s="22">
        <v>16.243412287419357</v>
      </c>
      <c r="J114" s="22">
        <v>0</v>
      </c>
      <c r="K114" s="22">
        <v>0</v>
      </c>
      <c r="L114" s="23">
        <v>4.424292981580645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0.059375744580645165</v>
      </c>
      <c r="S114" s="22">
        <v>0.0052185574193548395</v>
      </c>
      <c r="T114" s="22">
        <v>0</v>
      </c>
      <c r="U114" s="22">
        <v>0</v>
      </c>
      <c r="V114" s="23">
        <v>0.12394073870967742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18.74777361493548</v>
      </c>
      <c r="AW114" s="22">
        <v>29.34350853148138</v>
      </c>
      <c r="AX114" s="22">
        <v>0</v>
      </c>
      <c r="AY114" s="22">
        <v>0</v>
      </c>
      <c r="AZ114" s="23">
        <v>58.54180184293548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0.2152389513225806</v>
      </c>
      <c r="BG114" s="22">
        <v>0.0645278064516129</v>
      </c>
      <c r="BH114" s="22">
        <v>0</v>
      </c>
      <c r="BI114" s="22">
        <v>0</v>
      </c>
      <c r="BJ114" s="23">
        <v>3.794185489258065</v>
      </c>
      <c r="BK114" s="24">
        <f t="shared" si="5"/>
        <v>131.928606901933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1.9971138222903226</v>
      </c>
      <c r="I115" s="22">
        <v>6.42941535483871</v>
      </c>
      <c r="J115" s="22">
        <v>0</v>
      </c>
      <c r="K115" s="22">
        <v>0</v>
      </c>
      <c r="L115" s="23">
        <v>0.039963228774193546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0.0031516741935483875</v>
      </c>
      <c r="S115" s="22">
        <v>0</v>
      </c>
      <c r="T115" s="22">
        <v>0</v>
      </c>
      <c r="U115" s="22">
        <v>0</v>
      </c>
      <c r="V115" s="23">
        <v>0.06303348387096774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0.035853571096774194</v>
      </c>
      <c r="AW115" s="22">
        <v>11.079750677330058</v>
      </c>
      <c r="AX115" s="22">
        <v>0</v>
      </c>
      <c r="AY115" s="22">
        <v>0</v>
      </c>
      <c r="AZ115" s="23">
        <v>10.63759246767742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0.025520774032258064</v>
      </c>
      <c r="BG115" s="22">
        <v>0</v>
      </c>
      <c r="BH115" s="22">
        <v>0</v>
      </c>
      <c r="BI115" s="22">
        <v>0</v>
      </c>
      <c r="BJ115" s="23">
        <v>0.622439229483871</v>
      </c>
      <c r="BK115" s="24">
        <f aca="true" t="shared" si="6" ref="BK115:BK134">SUM(C115:BJ115)</f>
        <v>30.933834283588123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0.10004003445161291</v>
      </c>
      <c r="I116" s="22">
        <v>0.6496829032258065</v>
      </c>
      <c r="J116" s="22">
        <v>0</v>
      </c>
      <c r="K116" s="22">
        <v>0</v>
      </c>
      <c r="L116" s="23">
        <v>12.942518314870966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0.017541438387096774</v>
      </c>
      <c r="S116" s="22">
        <v>1.299365806451613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146.25063009493547</v>
      </c>
      <c r="AW116" s="22">
        <v>145.9311328764157</v>
      </c>
      <c r="AX116" s="22">
        <v>0</v>
      </c>
      <c r="AY116" s="22">
        <v>0</v>
      </c>
      <c r="AZ116" s="23">
        <v>162.42105384148388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50.08754765474193</v>
      </c>
      <c r="BG116" s="22">
        <v>6.357915046645161</v>
      </c>
      <c r="BH116" s="22">
        <v>0</v>
      </c>
      <c r="BI116" s="22">
        <v>0</v>
      </c>
      <c r="BJ116" s="23">
        <v>0.6710306847096774</v>
      </c>
      <c r="BK116" s="24">
        <f t="shared" si="6"/>
        <v>526.7284586963189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0.10162152138709679</v>
      </c>
      <c r="I117" s="22">
        <v>44.61855322572575</v>
      </c>
      <c r="J117" s="22">
        <v>0</v>
      </c>
      <c r="K117" s="22">
        <v>0</v>
      </c>
      <c r="L117" s="23">
        <v>5.063072362612902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0.0019122229032258057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0.2003226003870968</v>
      </c>
      <c r="AW117" s="22">
        <v>0</v>
      </c>
      <c r="AX117" s="22">
        <v>0</v>
      </c>
      <c r="AY117" s="22">
        <v>0</v>
      </c>
      <c r="AZ117" s="23">
        <v>5.150076461483871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0.02542165161290323</v>
      </c>
      <c r="BG117" s="22">
        <v>0</v>
      </c>
      <c r="BH117" s="22">
        <v>0</v>
      </c>
      <c r="BI117" s="22">
        <v>0</v>
      </c>
      <c r="BJ117" s="23">
        <v>0.050843303225806456</v>
      </c>
      <c r="BK117" s="24">
        <f t="shared" si="6"/>
        <v>55.211823349338644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0.22052890512903225</v>
      </c>
      <c r="I118" s="22">
        <v>0</v>
      </c>
      <c r="J118" s="22">
        <v>0</v>
      </c>
      <c r="K118" s="22">
        <v>0</v>
      </c>
      <c r="L118" s="23">
        <v>0.1829560585483871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0.02435091329032258</v>
      </c>
      <c r="S118" s="22">
        <v>0</v>
      </c>
      <c r="T118" s="22">
        <v>0</v>
      </c>
      <c r="U118" s="22">
        <v>0</v>
      </c>
      <c r="V118" s="23">
        <v>0.006078274193548387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1.4045962853225809</v>
      </c>
      <c r="AW118" s="22">
        <v>0.38432732877005715</v>
      </c>
      <c r="AX118" s="22">
        <v>0</v>
      </c>
      <c r="AY118" s="22">
        <v>0</v>
      </c>
      <c r="AZ118" s="23">
        <v>25.907659520483865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0.00777989741935484</v>
      </c>
      <c r="BG118" s="22">
        <v>0.6005114516129033</v>
      </c>
      <c r="BH118" s="22">
        <v>0</v>
      </c>
      <c r="BI118" s="22">
        <v>0</v>
      </c>
      <c r="BJ118" s="23">
        <v>0.34829664193548393</v>
      </c>
      <c r="BK118" s="24">
        <f t="shared" si="6"/>
        <v>29.087085276705533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0.08558448216129033</v>
      </c>
      <c r="I119" s="22">
        <v>85.7347590467742</v>
      </c>
      <c r="J119" s="22">
        <v>0</v>
      </c>
      <c r="K119" s="22">
        <v>0</v>
      </c>
      <c r="L119" s="23">
        <v>1.9684185991612901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0.006933919193548388</v>
      </c>
      <c r="S119" s="22">
        <v>0</v>
      </c>
      <c r="T119" s="22">
        <v>0</v>
      </c>
      <c r="U119" s="22">
        <v>0</v>
      </c>
      <c r="V119" s="23">
        <v>0.0015128550967741935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0.07337993177419355</v>
      </c>
      <c r="AW119" s="22">
        <v>59.87079915724615</v>
      </c>
      <c r="AX119" s="22">
        <v>0</v>
      </c>
      <c r="AY119" s="22">
        <v>0</v>
      </c>
      <c r="AZ119" s="23">
        <v>5.05943622067742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0.0018878540322580652</v>
      </c>
      <c r="BG119" s="22">
        <v>30.205664516129033</v>
      </c>
      <c r="BH119" s="22">
        <v>0</v>
      </c>
      <c r="BI119" s="22">
        <v>0</v>
      </c>
      <c r="BJ119" s="23">
        <v>0.06292846774193547</v>
      </c>
      <c r="BK119" s="24">
        <f t="shared" si="6"/>
        <v>183.0713050499881</v>
      </c>
    </row>
    <row r="120" spans="1:63" s="25" customFormat="1" ht="15">
      <c r="A120" s="20"/>
      <c r="B120" s="7" t="s">
        <v>200</v>
      </c>
      <c r="C120" s="21">
        <v>0</v>
      </c>
      <c r="D120" s="22">
        <v>1.2614564516129032</v>
      </c>
      <c r="E120" s="22">
        <v>0</v>
      </c>
      <c r="F120" s="22">
        <v>0</v>
      </c>
      <c r="G120" s="23">
        <v>0</v>
      </c>
      <c r="H120" s="21">
        <v>0.054382649064516134</v>
      </c>
      <c r="I120" s="22">
        <v>70.64786857258734</v>
      </c>
      <c r="J120" s="22">
        <v>0</v>
      </c>
      <c r="K120" s="22">
        <v>0</v>
      </c>
      <c r="L120" s="23">
        <v>14.067760868387094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0.008073320967741937</v>
      </c>
      <c r="S120" s="22">
        <v>0</v>
      </c>
      <c r="T120" s="22">
        <v>0</v>
      </c>
      <c r="U120" s="22">
        <v>0</v>
      </c>
      <c r="V120" s="23">
        <v>0.0030401100322580647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0.08952950729032257</v>
      </c>
      <c r="AW120" s="22">
        <v>0</v>
      </c>
      <c r="AX120" s="22">
        <v>0</v>
      </c>
      <c r="AY120" s="22">
        <v>0</v>
      </c>
      <c r="AZ120" s="23">
        <v>0.14860714451612902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0.042189316451612904</v>
      </c>
      <c r="BG120" s="22">
        <v>15.112590967741937</v>
      </c>
      <c r="BH120" s="22">
        <v>0</v>
      </c>
      <c r="BI120" s="22">
        <v>0</v>
      </c>
      <c r="BJ120" s="23">
        <v>0.3148456451612903</v>
      </c>
      <c r="BK120" s="24">
        <f t="shared" si="6"/>
        <v>101.75034455381315</v>
      </c>
    </row>
    <row r="121" spans="1:63" s="25" customFormat="1" ht="15">
      <c r="A121" s="20"/>
      <c r="B121" s="7" t="s">
        <v>201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0.05110525693548388</v>
      </c>
      <c r="I121" s="22">
        <v>111.22373144219355</v>
      </c>
      <c r="J121" s="22">
        <v>0</v>
      </c>
      <c r="K121" s="22">
        <v>0</v>
      </c>
      <c r="L121" s="23">
        <v>0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0.11318869732258066</v>
      </c>
      <c r="S121" s="22">
        <v>0.9781926216774194</v>
      </c>
      <c r="T121" s="22">
        <v>0</v>
      </c>
      <c r="U121" s="22">
        <v>0</v>
      </c>
      <c r="V121" s="23">
        <v>3.9250105130645148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0.028959464741935483</v>
      </c>
      <c r="AW121" s="22">
        <v>0</v>
      </c>
      <c r="AX121" s="22">
        <v>0</v>
      </c>
      <c r="AY121" s="22">
        <v>0</v>
      </c>
      <c r="AZ121" s="23">
        <v>3.8016383032258068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0.0006298274193548387</v>
      </c>
      <c r="BG121" s="22">
        <v>18.89482258064516</v>
      </c>
      <c r="BH121" s="22">
        <v>0</v>
      </c>
      <c r="BI121" s="22">
        <v>0</v>
      </c>
      <c r="BJ121" s="23">
        <v>0.025193096774193548</v>
      </c>
      <c r="BK121" s="24">
        <f t="shared" si="6"/>
        <v>139.042471804</v>
      </c>
    </row>
    <row r="122" spans="1:63" s="25" customFormat="1" ht="15">
      <c r="A122" s="20"/>
      <c r="B122" s="7" t="s">
        <v>202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0.19759007967741932</v>
      </c>
      <c r="I122" s="22">
        <v>7.075718667741935</v>
      </c>
      <c r="J122" s="22">
        <v>0</v>
      </c>
      <c r="K122" s="22">
        <v>0</v>
      </c>
      <c r="L122" s="23">
        <v>4.2654687134838705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0.12111737029032257</v>
      </c>
      <c r="S122" s="22">
        <v>6.0803847261612916</v>
      </c>
      <c r="T122" s="22">
        <v>0</v>
      </c>
      <c r="U122" s="22">
        <v>0</v>
      </c>
      <c r="V122" s="23">
        <v>3.473534618709677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1.0279027310967743</v>
      </c>
      <c r="AW122" s="22">
        <v>20.275147077769894</v>
      </c>
      <c r="AX122" s="22">
        <v>0</v>
      </c>
      <c r="AY122" s="22">
        <v>0</v>
      </c>
      <c r="AZ122" s="23">
        <v>31.999241237612896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0.6496725594838709</v>
      </c>
      <c r="BG122" s="22">
        <v>3.7748606310645165</v>
      </c>
      <c r="BH122" s="22">
        <v>0</v>
      </c>
      <c r="BI122" s="22">
        <v>0</v>
      </c>
      <c r="BJ122" s="23">
        <v>5.897783077322581</v>
      </c>
      <c r="BK122" s="24">
        <f t="shared" si="6"/>
        <v>84.83842149041506</v>
      </c>
    </row>
    <row r="123" spans="1:63" s="25" customFormat="1" ht="15">
      <c r="A123" s="20"/>
      <c r="B123" s="7" t="s">
        <v>203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0.11631029683870969</v>
      </c>
      <c r="I123" s="22">
        <v>108.52449693348386</v>
      </c>
      <c r="J123" s="22">
        <v>0</v>
      </c>
      <c r="K123" s="22">
        <v>0</v>
      </c>
      <c r="L123" s="23">
        <v>0.5730501903225806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0.08778373245161289</v>
      </c>
      <c r="S123" s="22">
        <v>7.308719910903226</v>
      </c>
      <c r="T123" s="22">
        <v>0</v>
      </c>
      <c r="U123" s="22">
        <v>0</v>
      </c>
      <c r="V123" s="23">
        <v>2.8085195344516127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0.08297473161290322</v>
      </c>
      <c r="AW123" s="22">
        <v>12.685076393387435</v>
      </c>
      <c r="AX123" s="22">
        <v>0</v>
      </c>
      <c r="AY123" s="22">
        <v>0</v>
      </c>
      <c r="AZ123" s="23">
        <v>0.22629472258064515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0.0011943329032258064</v>
      </c>
      <c r="BG123" s="22">
        <v>0</v>
      </c>
      <c r="BH123" s="22">
        <v>0</v>
      </c>
      <c r="BI123" s="22">
        <v>0</v>
      </c>
      <c r="BJ123" s="23">
        <v>0.27779153161290326</v>
      </c>
      <c r="BK123" s="24">
        <f t="shared" si="6"/>
        <v>132.6922123105487</v>
      </c>
    </row>
    <row r="124" spans="1:63" s="25" customFormat="1" ht="15">
      <c r="A124" s="20"/>
      <c r="B124" s="7" t="s">
        <v>204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0.012602025806451611</v>
      </c>
      <c r="I124" s="22">
        <v>169.9308410857742</v>
      </c>
      <c r="J124" s="22">
        <v>0</v>
      </c>
      <c r="K124" s="22">
        <v>0</v>
      </c>
      <c r="L124" s="23">
        <v>1.450757055451613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0.000630101290322581</v>
      </c>
      <c r="S124" s="22">
        <v>7.561215483870968</v>
      </c>
      <c r="T124" s="22">
        <v>0</v>
      </c>
      <c r="U124" s="22">
        <v>0</v>
      </c>
      <c r="V124" s="23">
        <v>1.5122430967741936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0.003773768709677418</v>
      </c>
      <c r="AW124" s="22">
        <v>12.57922903228282</v>
      </c>
      <c r="AX124" s="22">
        <v>0</v>
      </c>
      <c r="AY124" s="22">
        <v>0</v>
      </c>
      <c r="AZ124" s="23">
        <v>0.07295952838709677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0.012579229032258065</v>
      </c>
      <c r="BG124" s="22">
        <v>0</v>
      </c>
      <c r="BH124" s="22">
        <v>0</v>
      </c>
      <c r="BI124" s="22">
        <v>0</v>
      </c>
      <c r="BJ124" s="23">
        <v>0.3899561</v>
      </c>
      <c r="BK124" s="24">
        <f t="shared" si="6"/>
        <v>193.5267865073796</v>
      </c>
    </row>
    <row r="125" spans="1:63" s="25" customFormat="1" ht="15">
      <c r="A125" s="20"/>
      <c r="B125" s="7" t="s">
        <v>205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0.3668422840645161</v>
      </c>
      <c r="I125" s="22">
        <v>25.016393398225805</v>
      </c>
      <c r="J125" s="22">
        <v>0</v>
      </c>
      <c r="K125" s="22">
        <v>0</v>
      </c>
      <c r="L125" s="23">
        <v>11.404712558193546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2.6591541901612903</v>
      </c>
      <c r="S125" s="22">
        <v>6.078890322580645</v>
      </c>
      <c r="T125" s="22">
        <v>0</v>
      </c>
      <c r="U125" s="22">
        <v>0</v>
      </c>
      <c r="V125" s="23">
        <v>5.74313373116129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2.210049575645161</v>
      </c>
      <c r="AW125" s="22">
        <v>21.148942004521054</v>
      </c>
      <c r="AX125" s="22">
        <v>0</v>
      </c>
      <c r="AY125" s="22">
        <v>0</v>
      </c>
      <c r="AZ125" s="23">
        <v>73.7440126540645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0.7584152619677419</v>
      </c>
      <c r="BG125" s="22">
        <v>5.318109470225806</v>
      </c>
      <c r="BH125" s="22">
        <v>0</v>
      </c>
      <c r="BI125" s="22">
        <v>0</v>
      </c>
      <c r="BJ125" s="23">
        <v>11.212323316774196</v>
      </c>
      <c r="BK125" s="24">
        <f t="shared" si="6"/>
        <v>165.66097876758556</v>
      </c>
    </row>
    <row r="126" spans="1:63" s="25" customFormat="1" ht="15">
      <c r="A126" s="20"/>
      <c r="B126" s="7" t="s">
        <v>206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0.1243201890967742</v>
      </c>
      <c r="I126" s="22">
        <v>182.34463645161293</v>
      </c>
      <c r="J126" s="22">
        <v>0</v>
      </c>
      <c r="K126" s="22">
        <v>0</v>
      </c>
      <c r="L126" s="23">
        <v>9.478675772548389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6.278643412838709</v>
      </c>
      <c r="S126" s="22">
        <v>9.39920806451613</v>
      </c>
      <c r="T126" s="22">
        <v>0</v>
      </c>
      <c r="U126" s="22">
        <v>0</v>
      </c>
      <c r="V126" s="23">
        <v>6.7235668354838705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0.0762938022580645</v>
      </c>
      <c r="AW126" s="22">
        <v>13.757898709618585</v>
      </c>
      <c r="AX126" s="22">
        <v>0</v>
      </c>
      <c r="AY126" s="22">
        <v>0</v>
      </c>
      <c r="AZ126" s="23">
        <v>4.865293270967742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0.0006253590322580644</v>
      </c>
      <c r="BG126" s="22">
        <v>0</v>
      </c>
      <c r="BH126" s="22">
        <v>0</v>
      </c>
      <c r="BI126" s="22">
        <v>0</v>
      </c>
      <c r="BJ126" s="23">
        <v>0.06566269838709678</v>
      </c>
      <c r="BK126" s="24">
        <f t="shared" si="6"/>
        <v>233.11482456636057</v>
      </c>
    </row>
    <row r="127" spans="1:63" s="25" customFormat="1" ht="15">
      <c r="A127" s="20"/>
      <c r="B127" s="7" t="s">
        <v>207</v>
      </c>
      <c r="C127" s="21">
        <v>0</v>
      </c>
      <c r="D127" s="22">
        <v>3.7524493548387094</v>
      </c>
      <c r="E127" s="22">
        <v>0</v>
      </c>
      <c r="F127" s="22">
        <v>0</v>
      </c>
      <c r="G127" s="23">
        <v>0</v>
      </c>
      <c r="H127" s="21">
        <v>0.14109209574193546</v>
      </c>
      <c r="I127" s="22">
        <v>86.34119141454838</v>
      </c>
      <c r="J127" s="22">
        <v>0</v>
      </c>
      <c r="K127" s="22">
        <v>0</v>
      </c>
      <c r="L127" s="23">
        <v>0.9668811170967742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0.002501632903225806</v>
      </c>
      <c r="S127" s="22">
        <v>20.01306322580645</v>
      </c>
      <c r="T127" s="22">
        <v>0</v>
      </c>
      <c r="U127" s="22">
        <v>0</v>
      </c>
      <c r="V127" s="23">
        <v>6.254082258064516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0.1035893766451613</v>
      </c>
      <c r="AW127" s="22">
        <v>3.7457738705771706</v>
      </c>
      <c r="AX127" s="22">
        <v>0</v>
      </c>
      <c r="AY127" s="22">
        <v>0</v>
      </c>
      <c r="AZ127" s="23">
        <v>6.84595340932258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1.2485912903225806</v>
      </c>
      <c r="BH127" s="22">
        <v>0</v>
      </c>
      <c r="BI127" s="22">
        <v>0</v>
      </c>
      <c r="BJ127" s="23">
        <v>0.2497182580645161</v>
      </c>
      <c r="BK127" s="24">
        <f t="shared" si="6"/>
        <v>129.664887303932</v>
      </c>
    </row>
    <row r="128" spans="1:63" s="25" customFormat="1" ht="15">
      <c r="A128" s="20"/>
      <c r="B128" s="7" t="s">
        <v>208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0.018746699999999998</v>
      </c>
      <c r="I128" s="22">
        <v>34.99384</v>
      </c>
      <c r="J128" s="22">
        <v>0</v>
      </c>
      <c r="K128" s="22">
        <v>0</v>
      </c>
      <c r="L128" s="23">
        <v>3.12132555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0.01374758</v>
      </c>
      <c r="S128" s="22">
        <v>0</v>
      </c>
      <c r="T128" s="22">
        <v>0</v>
      </c>
      <c r="U128" s="22">
        <v>0</v>
      </c>
      <c r="V128" s="23">
        <v>9.865563355129034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0.06548140067741937</v>
      </c>
      <c r="AW128" s="22">
        <v>3.1187564518248085</v>
      </c>
      <c r="AX128" s="22">
        <v>0</v>
      </c>
      <c r="AY128" s="22">
        <v>0</v>
      </c>
      <c r="AZ128" s="23">
        <v>9.78781386564516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0.0012475025806451619</v>
      </c>
      <c r="BG128" s="22">
        <v>0</v>
      </c>
      <c r="BH128" s="22">
        <v>0</v>
      </c>
      <c r="BI128" s="22">
        <v>0</v>
      </c>
      <c r="BJ128" s="23">
        <v>0.31187564516129035</v>
      </c>
      <c r="BK128" s="24">
        <f t="shared" si="6"/>
        <v>61.29839805101837</v>
      </c>
    </row>
    <row r="129" spans="1:63" s="25" customFormat="1" ht="15">
      <c r="A129" s="20"/>
      <c r="B129" s="7" t="s">
        <v>209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3.146367294451613</v>
      </c>
      <c r="I129" s="22">
        <v>9.041608261612902</v>
      </c>
      <c r="J129" s="22">
        <v>0</v>
      </c>
      <c r="K129" s="22">
        <v>0</v>
      </c>
      <c r="L129" s="23">
        <v>10.746380298290322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0.21832132554838707</v>
      </c>
      <c r="S129" s="22">
        <v>0.1305997062580645</v>
      </c>
      <c r="T129" s="22">
        <v>0</v>
      </c>
      <c r="U129" s="22">
        <v>0</v>
      </c>
      <c r="V129" s="23">
        <v>5.921104410612903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2.027330517741935</v>
      </c>
      <c r="AW129" s="22">
        <v>5.85794106159765</v>
      </c>
      <c r="AX129" s="22">
        <v>0</v>
      </c>
      <c r="AY129" s="22">
        <v>0</v>
      </c>
      <c r="AZ129" s="23">
        <v>47.81252309896775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0.3984043989032259</v>
      </c>
      <c r="BG129" s="22">
        <v>0.24581491603225802</v>
      </c>
      <c r="BH129" s="22">
        <v>0</v>
      </c>
      <c r="BI129" s="22">
        <v>0</v>
      </c>
      <c r="BJ129" s="23">
        <v>11.537492635387096</v>
      </c>
      <c r="BK129" s="24">
        <f t="shared" si="6"/>
        <v>97.0838879254041</v>
      </c>
    </row>
    <row r="130" spans="1:63" s="25" customFormat="1" ht="15">
      <c r="A130" s="20"/>
      <c r="B130" s="7" t="s">
        <v>210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0.15847960832258068</v>
      </c>
      <c r="I130" s="22">
        <v>78.29772330851611</v>
      </c>
      <c r="J130" s="22">
        <v>0</v>
      </c>
      <c r="K130" s="22">
        <v>0</v>
      </c>
      <c r="L130" s="23">
        <v>34.878279828806455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0.055411450483870965</v>
      </c>
      <c r="S130" s="22">
        <v>0</v>
      </c>
      <c r="T130" s="22">
        <v>0</v>
      </c>
      <c r="U130" s="22">
        <v>0</v>
      </c>
      <c r="V130" s="23">
        <v>6.228998387096774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0.13056278400000002</v>
      </c>
      <c r="AW130" s="22">
        <v>6.754153146296826</v>
      </c>
      <c r="AX130" s="22">
        <v>0</v>
      </c>
      <c r="AY130" s="22">
        <v>0</v>
      </c>
      <c r="AZ130" s="23">
        <v>12.246667787741933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0.015288649806451612</v>
      </c>
      <c r="BG130" s="22">
        <v>0</v>
      </c>
      <c r="BH130" s="22">
        <v>0</v>
      </c>
      <c r="BI130" s="22">
        <v>0</v>
      </c>
      <c r="BJ130" s="23">
        <v>0</v>
      </c>
      <c r="BK130" s="24">
        <f t="shared" si="6"/>
        <v>138.765564951071</v>
      </c>
    </row>
    <row r="131" spans="1:63" s="25" customFormat="1" ht="15">
      <c r="A131" s="20"/>
      <c r="B131" s="7" t="s">
        <v>211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0.23540833506451614</v>
      </c>
      <c r="I131" s="22">
        <v>4.640149494580645</v>
      </c>
      <c r="J131" s="22">
        <v>0.2980762656451614</v>
      </c>
      <c r="K131" s="22">
        <v>0</v>
      </c>
      <c r="L131" s="23">
        <v>6.892123854967743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0.20169441938709673</v>
      </c>
      <c r="S131" s="22">
        <v>0.03563417838709676</v>
      </c>
      <c r="T131" s="22">
        <v>1.1849509677419354</v>
      </c>
      <c r="U131" s="22">
        <v>0</v>
      </c>
      <c r="V131" s="23">
        <v>6.179519296774194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2.0220260472580645</v>
      </c>
      <c r="AW131" s="22">
        <v>9.78929667272779</v>
      </c>
      <c r="AX131" s="22">
        <v>0</v>
      </c>
      <c r="AY131" s="22">
        <v>0</v>
      </c>
      <c r="AZ131" s="23">
        <v>35.212638838548386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0.5537950757741934</v>
      </c>
      <c r="BG131" s="22">
        <v>0.6852463268387097</v>
      </c>
      <c r="BH131" s="22">
        <v>0</v>
      </c>
      <c r="BI131" s="22">
        <v>0</v>
      </c>
      <c r="BJ131" s="23">
        <v>5.946395766451613</v>
      </c>
      <c r="BK131" s="24">
        <f t="shared" si="6"/>
        <v>73.87695554014714</v>
      </c>
    </row>
    <row r="132" spans="1:63" s="25" customFormat="1" ht="15">
      <c r="A132" s="20"/>
      <c r="B132" s="7" t="s">
        <v>212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0.10694247177419354</v>
      </c>
      <c r="I132" s="22">
        <v>6.3824551247096775</v>
      </c>
      <c r="J132" s="22">
        <v>0</v>
      </c>
      <c r="K132" s="22">
        <v>0</v>
      </c>
      <c r="L132" s="23">
        <v>3.761721919677419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0.15671394874193545</v>
      </c>
      <c r="S132" s="22">
        <v>0.031778517419354835</v>
      </c>
      <c r="T132" s="22">
        <v>0</v>
      </c>
      <c r="U132" s="22">
        <v>0</v>
      </c>
      <c r="V132" s="23">
        <v>0.8508444731935485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3.0762262398709685</v>
      </c>
      <c r="AW132" s="22">
        <v>8.711096016662918</v>
      </c>
      <c r="AX132" s="22">
        <v>0</v>
      </c>
      <c r="AY132" s="22">
        <v>0</v>
      </c>
      <c r="AZ132" s="23">
        <v>35.93533044603225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0.9297202462903226</v>
      </c>
      <c r="BG132" s="22">
        <v>0.2446346129032258</v>
      </c>
      <c r="BH132" s="22">
        <v>0</v>
      </c>
      <c r="BI132" s="22">
        <v>0</v>
      </c>
      <c r="BJ132" s="23">
        <v>4.869206357806453</v>
      </c>
      <c r="BK132" s="24">
        <f t="shared" si="6"/>
        <v>65.05667037508226</v>
      </c>
    </row>
    <row r="133" spans="1:63" s="25" customFormat="1" ht="15">
      <c r="A133" s="20"/>
      <c r="B133" s="7" t="s">
        <v>213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0.010782576096774195</v>
      </c>
      <c r="I133" s="22">
        <v>118.01366818780643</v>
      </c>
      <c r="J133" s="22">
        <v>0</v>
      </c>
      <c r="K133" s="22">
        <v>0</v>
      </c>
      <c r="L133" s="23">
        <v>0.217700367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0.01655558664516129</v>
      </c>
      <c r="S133" s="22">
        <v>0.07676518432258064</v>
      </c>
      <c r="T133" s="22">
        <v>0</v>
      </c>
      <c r="U133" s="22">
        <v>0</v>
      </c>
      <c r="V133" s="23">
        <v>0.005912613161290324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0.08612680383870969</v>
      </c>
      <c r="AW133" s="22">
        <v>29.830850658169673</v>
      </c>
      <c r="AX133" s="22">
        <v>0</v>
      </c>
      <c r="AY133" s="22">
        <v>0</v>
      </c>
      <c r="AZ133" s="23">
        <v>3.7530285961935475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0.10406973641935482</v>
      </c>
      <c r="BG133" s="22">
        <v>0</v>
      </c>
      <c r="BH133" s="22">
        <v>0</v>
      </c>
      <c r="BI133" s="22">
        <v>0</v>
      </c>
      <c r="BJ133" s="23">
        <v>7.237571741935483</v>
      </c>
      <c r="BK133" s="24">
        <f t="shared" si="6"/>
        <v>159.35303205158903</v>
      </c>
    </row>
    <row r="134" spans="1:63" s="25" customFormat="1" ht="15">
      <c r="A134" s="20"/>
      <c r="B134" s="7" t="s">
        <v>214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0.15747458296774192</v>
      </c>
      <c r="I134" s="22">
        <v>59.50421129032259</v>
      </c>
      <c r="J134" s="22">
        <v>0</v>
      </c>
      <c r="K134" s="22">
        <v>0</v>
      </c>
      <c r="L134" s="23">
        <v>23.069325854806447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0.01438149958064516</v>
      </c>
      <c r="S134" s="22">
        <v>0</v>
      </c>
      <c r="T134" s="22">
        <v>0</v>
      </c>
      <c r="U134" s="22">
        <v>0</v>
      </c>
      <c r="V134" s="23">
        <v>0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0.21298414522580647</v>
      </c>
      <c r="AW134" s="22">
        <v>23.131319099871796</v>
      </c>
      <c r="AX134" s="22">
        <v>0</v>
      </c>
      <c r="AY134" s="22">
        <v>0</v>
      </c>
      <c r="AZ134" s="23">
        <v>7.116686640193547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0.007125404354838709</v>
      </c>
      <c r="BG134" s="22">
        <v>0</v>
      </c>
      <c r="BH134" s="22">
        <v>0</v>
      </c>
      <c r="BI134" s="22">
        <v>0</v>
      </c>
      <c r="BJ134" s="23">
        <v>5.723772541838709</v>
      </c>
      <c r="BK134" s="24">
        <f t="shared" si="6"/>
        <v>118.93728105916212</v>
      </c>
    </row>
    <row r="135" spans="1:63" s="30" customFormat="1" ht="15">
      <c r="A135" s="20"/>
      <c r="B135" s="8" t="s">
        <v>15</v>
      </c>
      <c r="C135" s="26">
        <f aca="true" t="shared" si="7" ref="C135:AH135">SUM(C18:C134)</f>
        <v>0</v>
      </c>
      <c r="D135" s="26">
        <f t="shared" si="7"/>
        <v>142.12285283870966</v>
      </c>
      <c r="E135" s="26">
        <f t="shared" si="7"/>
        <v>0</v>
      </c>
      <c r="F135" s="26">
        <f t="shared" si="7"/>
        <v>0</v>
      </c>
      <c r="G135" s="26">
        <f t="shared" si="7"/>
        <v>0</v>
      </c>
      <c r="H135" s="26">
        <f t="shared" si="7"/>
        <v>74.95498930025808</v>
      </c>
      <c r="I135" s="26">
        <f t="shared" si="7"/>
        <v>8189.922693555407</v>
      </c>
      <c r="J135" s="26">
        <f t="shared" si="7"/>
        <v>19.944525000129037</v>
      </c>
      <c r="K135" s="26">
        <f t="shared" si="7"/>
        <v>0</v>
      </c>
      <c r="L135" s="26">
        <f t="shared" si="7"/>
        <v>1377.4500008229033</v>
      </c>
      <c r="M135" s="26">
        <f t="shared" si="7"/>
        <v>0</v>
      </c>
      <c r="N135" s="26">
        <f t="shared" si="7"/>
        <v>0</v>
      </c>
      <c r="O135" s="26">
        <f t="shared" si="7"/>
        <v>0</v>
      </c>
      <c r="P135" s="26">
        <f t="shared" si="7"/>
        <v>0</v>
      </c>
      <c r="Q135" s="26">
        <f t="shared" si="7"/>
        <v>0</v>
      </c>
      <c r="R135" s="26">
        <f t="shared" si="7"/>
        <v>30.146999911387088</v>
      </c>
      <c r="S135" s="26">
        <f t="shared" si="7"/>
        <v>245.6313381812581</v>
      </c>
      <c r="T135" s="26">
        <f t="shared" si="7"/>
        <v>36.327535422290325</v>
      </c>
      <c r="U135" s="26">
        <f t="shared" si="7"/>
        <v>0</v>
      </c>
      <c r="V135" s="26">
        <f t="shared" si="7"/>
        <v>261.6017997247098</v>
      </c>
      <c r="W135" s="26">
        <f t="shared" si="7"/>
        <v>0</v>
      </c>
      <c r="X135" s="26">
        <f t="shared" si="7"/>
        <v>0</v>
      </c>
      <c r="Y135" s="26">
        <f t="shared" si="7"/>
        <v>0</v>
      </c>
      <c r="Z135" s="26">
        <f t="shared" si="7"/>
        <v>0</v>
      </c>
      <c r="AA135" s="26">
        <f t="shared" si="7"/>
        <v>0</v>
      </c>
      <c r="AB135" s="26">
        <f t="shared" si="7"/>
        <v>0</v>
      </c>
      <c r="AC135" s="26">
        <f t="shared" si="7"/>
        <v>0</v>
      </c>
      <c r="AD135" s="26">
        <f t="shared" si="7"/>
        <v>0</v>
      </c>
      <c r="AE135" s="26">
        <f t="shared" si="7"/>
        <v>0</v>
      </c>
      <c r="AF135" s="26">
        <f t="shared" si="7"/>
        <v>0</v>
      </c>
      <c r="AG135" s="26">
        <f t="shared" si="7"/>
        <v>0</v>
      </c>
      <c r="AH135" s="26">
        <f t="shared" si="7"/>
        <v>0</v>
      </c>
      <c r="AI135" s="26">
        <f aca="true" t="shared" si="8" ref="AI135:BK135">SUM(AI18:AI134)</f>
        <v>0</v>
      </c>
      <c r="AJ135" s="26">
        <f t="shared" si="8"/>
        <v>0</v>
      </c>
      <c r="AK135" s="26">
        <f t="shared" si="8"/>
        <v>0</v>
      </c>
      <c r="AL135" s="26">
        <f t="shared" si="8"/>
        <v>0</v>
      </c>
      <c r="AM135" s="26">
        <f t="shared" si="8"/>
        <v>0</v>
      </c>
      <c r="AN135" s="26">
        <f t="shared" si="8"/>
        <v>0</v>
      </c>
      <c r="AO135" s="26">
        <f t="shared" si="8"/>
        <v>0</v>
      </c>
      <c r="AP135" s="26">
        <f t="shared" si="8"/>
        <v>0</v>
      </c>
      <c r="AQ135" s="26">
        <f t="shared" si="8"/>
        <v>0</v>
      </c>
      <c r="AR135" s="26">
        <f t="shared" si="8"/>
        <v>0</v>
      </c>
      <c r="AS135" s="26">
        <f t="shared" si="8"/>
        <v>0</v>
      </c>
      <c r="AT135" s="26">
        <f t="shared" si="8"/>
        <v>0</v>
      </c>
      <c r="AU135" s="26">
        <f t="shared" si="8"/>
        <v>0</v>
      </c>
      <c r="AV135" s="26">
        <f t="shared" si="8"/>
        <v>310.3061388609677</v>
      </c>
      <c r="AW135" s="26">
        <f t="shared" si="8"/>
        <v>1060.7761099546185</v>
      </c>
      <c r="AX135" s="26">
        <f t="shared" si="8"/>
        <v>2.877671984354839</v>
      </c>
      <c r="AY135" s="26">
        <f t="shared" si="8"/>
        <v>0</v>
      </c>
      <c r="AZ135" s="26">
        <f t="shared" si="8"/>
        <v>2311.282109391614</v>
      </c>
      <c r="BA135" s="26">
        <f t="shared" si="8"/>
        <v>0</v>
      </c>
      <c r="BB135" s="26">
        <f t="shared" si="8"/>
        <v>0</v>
      </c>
      <c r="BC135" s="26">
        <f t="shared" si="8"/>
        <v>0</v>
      </c>
      <c r="BD135" s="26">
        <f t="shared" si="8"/>
        <v>0</v>
      </c>
      <c r="BE135" s="26">
        <f t="shared" si="8"/>
        <v>0</v>
      </c>
      <c r="BF135" s="26">
        <f t="shared" si="8"/>
        <v>104.87654128338603</v>
      </c>
      <c r="BG135" s="26">
        <f t="shared" si="8"/>
        <v>207.77664018141937</v>
      </c>
      <c r="BH135" s="26">
        <f t="shared" si="8"/>
        <v>7.902521343225806</v>
      </c>
      <c r="BI135" s="26">
        <f t="shared" si="8"/>
        <v>0</v>
      </c>
      <c r="BJ135" s="26">
        <f t="shared" si="8"/>
        <v>374.90900467448375</v>
      </c>
      <c r="BK135" s="26">
        <f t="shared" si="8"/>
        <v>14758.809472431123</v>
      </c>
    </row>
    <row r="136" spans="3:63" ht="15" customHeight="1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</row>
    <row r="137" spans="1:63" s="25" customFormat="1" ht="15">
      <c r="A137" s="20" t="s">
        <v>31</v>
      </c>
      <c r="B137" s="5" t="s">
        <v>32</v>
      </c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4"/>
    </row>
    <row r="138" spans="1:63" s="25" customFormat="1" ht="15">
      <c r="A138" s="20"/>
      <c r="B138" s="7" t="s">
        <v>33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0</v>
      </c>
      <c r="I138" s="22">
        <v>0</v>
      </c>
      <c r="J138" s="22">
        <v>0</v>
      </c>
      <c r="K138" s="22">
        <v>0</v>
      </c>
      <c r="L138" s="23">
        <v>0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</v>
      </c>
      <c r="S138" s="22">
        <v>0</v>
      </c>
      <c r="T138" s="22">
        <v>0</v>
      </c>
      <c r="U138" s="22">
        <v>0</v>
      </c>
      <c r="V138" s="23">
        <v>0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v>0</v>
      </c>
    </row>
    <row r="139" spans="1:63" s="30" customFormat="1" ht="15">
      <c r="A139" s="20"/>
      <c r="B139" s="8" t="s">
        <v>34</v>
      </c>
      <c r="C139" s="26">
        <v>0</v>
      </c>
      <c r="D139" s="27">
        <v>0</v>
      </c>
      <c r="E139" s="27">
        <v>0</v>
      </c>
      <c r="F139" s="27">
        <v>0</v>
      </c>
      <c r="G139" s="28">
        <v>0</v>
      </c>
      <c r="H139" s="26">
        <v>0</v>
      </c>
      <c r="I139" s="27">
        <v>0</v>
      </c>
      <c r="J139" s="27">
        <v>0</v>
      </c>
      <c r="K139" s="27">
        <v>0</v>
      </c>
      <c r="L139" s="28">
        <v>0</v>
      </c>
      <c r="M139" s="26">
        <v>0</v>
      </c>
      <c r="N139" s="27">
        <v>0</v>
      </c>
      <c r="O139" s="27">
        <v>0</v>
      </c>
      <c r="P139" s="27">
        <v>0</v>
      </c>
      <c r="Q139" s="28">
        <v>0</v>
      </c>
      <c r="R139" s="26">
        <v>0</v>
      </c>
      <c r="S139" s="27">
        <v>0</v>
      </c>
      <c r="T139" s="27">
        <v>0</v>
      </c>
      <c r="U139" s="27">
        <v>0</v>
      </c>
      <c r="V139" s="28">
        <v>0</v>
      </c>
      <c r="W139" s="26">
        <v>0</v>
      </c>
      <c r="X139" s="27">
        <v>0</v>
      </c>
      <c r="Y139" s="27">
        <v>0</v>
      </c>
      <c r="Z139" s="27">
        <v>0</v>
      </c>
      <c r="AA139" s="28">
        <v>0</v>
      </c>
      <c r="AB139" s="26">
        <v>0</v>
      </c>
      <c r="AC139" s="27">
        <v>0</v>
      </c>
      <c r="AD139" s="27">
        <v>0</v>
      </c>
      <c r="AE139" s="27">
        <v>0</v>
      </c>
      <c r="AF139" s="28">
        <v>0</v>
      </c>
      <c r="AG139" s="26">
        <v>0</v>
      </c>
      <c r="AH139" s="27">
        <v>0</v>
      </c>
      <c r="AI139" s="27">
        <v>0</v>
      </c>
      <c r="AJ139" s="27">
        <v>0</v>
      </c>
      <c r="AK139" s="28">
        <v>0</v>
      </c>
      <c r="AL139" s="26">
        <v>0</v>
      </c>
      <c r="AM139" s="27">
        <v>0</v>
      </c>
      <c r="AN139" s="27">
        <v>0</v>
      </c>
      <c r="AO139" s="27">
        <v>0</v>
      </c>
      <c r="AP139" s="28">
        <v>0</v>
      </c>
      <c r="AQ139" s="26">
        <v>0</v>
      </c>
      <c r="AR139" s="27">
        <v>0</v>
      </c>
      <c r="AS139" s="27">
        <v>0</v>
      </c>
      <c r="AT139" s="27">
        <v>0</v>
      </c>
      <c r="AU139" s="28">
        <v>0</v>
      </c>
      <c r="AV139" s="26">
        <v>0</v>
      </c>
      <c r="AW139" s="27">
        <v>0</v>
      </c>
      <c r="AX139" s="27">
        <v>0</v>
      </c>
      <c r="AY139" s="27">
        <v>0</v>
      </c>
      <c r="AZ139" s="28">
        <v>0</v>
      </c>
      <c r="BA139" s="26">
        <v>0</v>
      </c>
      <c r="BB139" s="27">
        <v>0</v>
      </c>
      <c r="BC139" s="27">
        <v>0</v>
      </c>
      <c r="BD139" s="27">
        <v>0</v>
      </c>
      <c r="BE139" s="28">
        <v>0</v>
      </c>
      <c r="BF139" s="26">
        <v>0</v>
      </c>
      <c r="BG139" s="27">
        <v>0</v>
      </c>
      <c r="BH139" s="27">
        <v>0</v>
      </c>
      <c r="BI139" s="27">
        <v>0</v>
      </c>
      <c r="BJ139" s="28">
        <v>0</v>
      </c>
      <c r="BK139" s="29">
        <v>0</v>
      </c>
    </row>
    <row r="140" spans="1:63" s="25" customFormat="1" ht="15">
      <c r="A140" s="20" t="s">
        <v>35</v>
      </c>
      <c r="B140" s="5" t="s">
        <v>36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4"/>
    </row>
    <row r="141" spans="1:63" s="25" customFormat="1" ht="15">
      <c r="A141" s="20"/>
      <c r="B141" s="7" t="s">
        <v>33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0</v>
      </c>
      <c r="I141" s="22">
        <v>0</v>
      </c>
      <c r="J141" s="22">
        <v>0</v>
      </c>
      <c r="K141" s="22">
        <v>0</v>
      </c>
      <c r="L141" s="23">
        <v>0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</v>
      </c>
      <c r="S141" s="22">
        <v>0</v>
      </c>
      <c r="T141" s="22">
        <v>0</v>
      </c>
      <c r="U141" s="22">
        <v>0</v>
      </c>
      <c r="V141" s="23">
        <v>0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v>0</v>
      </c>
    </row>
    <row r="142" spans="1:63" s="30" customFormat="1" ht="15">
      <c r="A142" s="20"/>
      <c r="B142" s="8" t="s">
        <v>37</v>
      </c>
      <c r="C142" s="26">
        <v>0</v>
      </c>
      <c r="D142" s="27">
        <v>0</v>
      </c>
      <c r="E142" s="27">
        <v>0</v>
      </c>
      <c r="F142" s="27">
        <v>0</v>
      </c>
      <c r="G142" s="28">
        <v>0</v>
      </c>
      <c r="H142" s="26">
        <v>0</v>
      </c>
      <c r="I142" s="27">
        <v>0</v>
      </c>
      <c r="J142" s="27">
        <v>0</v>
      </c>
      <c r="K142" s="27">
        <v>0</v>
      </c>
      <c r="L142" s="28">
        <v>0</v>
      </c>
      <c r="M142" s="26">
        <v>0</v>
      </c>
      <c r="N142" s="27">
        <v>0</v>
      </c>
      <c r="O142" s="27">
        <v>0</v>
      </c>
      <c r="P142" s="27">
        <v>0</v>
      </c>
      <c r="Q142" s="28">
        <v>0</v>
      </c>
      <c r="R142" s="26">
        <v>0</v>
      </c>
      <c r="S142" s="27">
        <v>0</v>
      </c>
      <c r="T142" s="27">
        <v>0</v>
      </c>
      <c r="U142" s="27">
        <v>0</v>
      </c>
      <c r="V142" s="28">
        <v>0</v>
      </c>
      <c r="W142" s="26">
        <v>0</v>
      </c>
      <c r="X142" s="27">
        <v>0</v>
      </c>
      <c r="Y142" s="27">
        <v>0</v>
      </c>
      <c r="Z142" s="27">
        <v>0</v>
      </c>
      <c r="AA142" s="28">
        <v>0</v>
      </c>
      <c r="AB142" s="26">
        <v>0</v>
      </c>
      <c r="AC142" s="27">
        <v>0</v>
      </c>
      <c r="AD142" s="27">
        <v>0</v>
      </c>
      <c r="AE142" s="27">
        <v>0</v>
      </c>
      <c r="AF142" s="28">
        <v>0</v>
      </c>
      <c r="AG142" s="26">
        <v>0</v>
      </c>
      <c r="AH142" s="27">
        <v>0</v>
      </c>
      <c r="AI142" s="27">
        <v>0</v>
      </c>
      <c r="AJ142" s="27">
        <v>0</v>
      </c>
      <c r="AK142" s="28">
        <v>0</v>
      </c>
      <c r="AL142" s="26">
        <v>0</v>
      </c>
      <c r="AM142" s="27">
        <v>0</v>
      </c>
      <c r="AN142" s="27">
        <v>0</v>
      </c>
      <c r="AO142" s="27">
        <v>0</v>
      </c>
      <c r="AP142" s="28">
        <v>0</v>
      </c>
      <c r="AQ142" s="26">
        <v>0</v>
      </c>
      <c r="AR142" s="27">
        <v>0</v>
      </c>
      <c r="AS142" s="27">
        <v>0</v>
      </c>
      <c r="AT142" s="27">
        <v>0</v>
      </c>
      <c r="AU142" s="28">
        <v>0</v>
      </c>
      <c r="AV142" s="26">
        <v>0</v>
      </c>
      <c r="AW142" s="27">
        <v>0</v>
      </c>
      <c r="AX142" s="27">
        <v>0</v>
      </c>
      <c r="AY142" s="27">
        <v>0</v>
      </c>
      <c r="AZ142" s="28">
        <v>0</v>
      </c>
      <c r="BA142" s="26">
        <v>0</v>
      </c>
      <c r="BB142" s="27">
        <v>0</v>
      </c>
      <c r="BC142" s="27">
        <v>0</v>
      </c>
      <c r="BD142" s="27">
        <v>0</v>
      </c>
      <c r="BE142" s="28">
        <v>0</v>
      </c>
      <c r="BF142" s="26">
        <v>0</v>
      </c>
      <c r="BG142" s="27">
        <v>0</v>
      </c>
      <c r="BH142" s="27">
        <v>0</v>
      </c>
      <c r="BI142" s="27">
        <v>0</v>
      </c>
      <c r="BJ142" s="28">
        <v>0</v>
      </c>
      <c r="BK142" s="29">
        <v>0</v>
      </c>
    </row>
    <row r="143" spans="1:63" s="30" customFormat="1" ht="15">
      <c r="A143" s="20" t="s">
        <v>16</v>
      </c>
      <c r="B143" s="12" t="s">
        <v>17</v>
      </c>
      <c r="C143" s="26"/>
      <c r="D143" s="27"/>
      <c r="E143" s="27"/>
      <c r="F143" s="27"/>
      <c r="G143" s="28"/>
      <c r="H143" s="26"/>
      <c r="I143" s="27"/>
      <c r="J143" s="27"/>
      <c r="K143" s="27"/>
      <c r="L143" s="28"/>
      <c r="M143" s="26"/>
      <c r="N143" s="27"/>
      <c r="O143" s="27"/>
      <c r="P143" s="27"/>
      <c r="Q143" s="28"/>
      <c r="R143" s="26"/>
      <c r="S143" s="27"/>
      <c r="T143" s="27"/>
      <c r="U143" s="27"/>
      <c r="V143" s="28"/>
      <c r="W143" s="26"/>
      <c r="X143" s="27"/>
      <c r="Y143" s="27"/>
      <c r="Z143" s="27"/>
      <c r="AA143" s="28"/>
      <c r="AB143" s="26"/>
      <c r="AC143" s="27"/>
      <c r="AD143" s="27"/>
      <c r="AE143" s="27"/>
      <c r="AF143" s="28"/>
      <c r="AG143" s="26"/>
      <c r="AH143" s="27"/>
      <c r="AI143" s="27"/>
      <c r="AJ143" s="27"/>
      <c r="AK143" s="28"/>
      <c r="AL143" s="26"/>
      <c r="AM143" s="27"/>
      <c r="AN143" s="27"/>
      <c r="AO143" s="27"/>
      <c r="AP143" s="28"/>
      <c r="AQ143" s="26"/>
      <c r="AR143" s="27"/>
      <c r="AS143" s="27"/>
      <c r="AT143" s="27"/>
      <c r="AU143" s="28"/>
      <c r="AV143" s="26"/>
      <c r="AW143" s="27"/>
      <c r="AX143" s="27"/>
      <c r="AY143" s="27"/>
      <c r="AZ143" s="28"/>
      <c r="BA143" s="26"/>
      <c r="BB143" s="27"/>
      <c r="BC143" s="27"/>
      <c r="BD143" s="27"/>
      <c r="BE143" s="28"/>
      <c r="BF143" s="26"/>
      <c r="BG143" s="27"/>
      <c r="BH143" s="27"/>
      <c r="BI143" s="27"/>
      <c r="BJ143" s="28"/>
      <c r="BK143" s="29"/>
    </row>
    <row r="144" spans="1:63" s="25" customFormat="1" ht="15">
      <c r="A144" s="20"/>
      <c r="B144" s="60" t="s">
        <v>215</v>
      </c>
      <c r="C144" s="21">
        <v>0</v>
      </c>
      <c r="D144" s="22">
        <v>0.007588661000000003</v>
      </c>
      <c r="E144" s="22">
        <v>0</v>
      </c>
      <c r="F144" s="22">
        <v>0</v>
      </c>
      <c r="G144" s="23">
        <v>0</v>
      </c>
      <c r="H144" s="21">
        <v>0.2421441549999999</v>
      </c>
      <c r="I144" s="22">
        <v>2.69455794</v>
      </c>
      <c r="J144" s="22">
        <v>0.29545753499999994</v>
      </c>
      <c r="K144" s="22">
        <v>0</v>
      </c>
      <c r="L144" s="23">
        <v>1.03913457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0.138455939</v>
      </c>
      <c r="S144" s="22">
        <v>0.485027515</v>
      </c>
      <c r="T144" s="22">
        <v>0.8625362640000004</v>
      </c>
      <c r="U144" s="22">
        <v>0</v>
      </c>
      <c r="V144" s="23">
        <v>0.4449689539999999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1.5959625230000005</v>
      </c>
      <c r="AW144" s="22">
        <v>6.595004410937541</v>
      </c>
      <c r="AX144" s="22">
        <v>0.3218162650000001</v>
      </c>
      <c r="AY144" s="22">
        <v>0</v>
      </c>
      <c r="AZ144" s="23">
        <v>6.816266385999999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1.3036624659999998</v>
      </c>
      <c r="BG144" s="22">
        <v>1.884699972</v>
      </c>
      <c r="BH144" s="22">
        <v>2.322438678000001</v>
      </c>
      <c r="BI144" s="22">
        <v>0</v>
      </c>
      <c r="BJ144" s="23">
        <v>2.748102016000001</v>
      </c>
      <c r="BK144" s="24">
        <f>SUM(C144:BJ144)</f>
        <v>29.79782424993754</v>
      </c>
    </row>
    <row r="145" spans="1:63" s="25" customFormat="1" ht="15">
      <c r="A145" s="20"/>
      <c r="B145" s="7" t="s">
        <v>263</v>
      </c>
      <c r="C145" s="21">
        <v>0</v>
      </c>
      <c r="D145" s="22">
        <v>0.0028041935483870965</v>
      </c>
      <c r="E145" s="22">
        <v>0</v>
      </c>
      <c r="F145" s="22">
        <v>0</v>
      </c>
      <c r="G145" s="23">
        <v>0</v>
      </c>
      <c r="H145" s="21">
        <v>0.02798239803225807</v>
      </c>
      <c r="I145" s="22">
        <v>0.8810350768064517</v>
      </c>
      <c r="J145" s="22">
        <v>0.009930778032258069</v>
      </c>
      <c r="K145" s="22">
        <v>0</v>
      </c>
      <c r="L145" s="23">
        <v>0.47487391296774184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0.010787073774193547</v>
      </c>
      <c r="S145" s="22">
        <v>0.27803961074193567</v>
      </c>
      <c r="T145" s="22">
        <v>0.045540875645161294</v>
      </c>
      <c r="U145" s="22">
        <v>0</v>
      </c>
      <c r="V145" s="23">
        <v>0.09184616767741936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0.23495769796774194</v>
      </c>
      <c r="AW145" s="22">
        <v>1.3737723113719729</v>
      </c>
      <c r="AX145" s="22">
        <v>0.037814789419354844</v>
      </c>
      <c r="AY145" s="22">
        <v>0</v>
      </c>
      <c r="AZ145" s="23">
        <v>2.8026802443548386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0.07036745848387096</v>
      </c>
      <c r="BG145" s="22">
        <v>0.3486169067741933</v>
      </c>
      <c r="BH145" s="22">
        <v>0.021066924806451615</v>
      </c>
      <c r="BI145" s="22">
        <v>0</v>
      </c>
      <c r="BJ145" s="23">
        <v>0.5450300801935484</v>
      </c>
      <c r="BK145" s="24">
        <f>SUM(C145:BJ145)</f>
        <v>7.257146500597779</v>
      </c>
    </row>
    <row r="146" spans="1:63" s="25" customFormat="1" ht="15">
      <c r="A146" s="20"/>
      <c r="B146" s="7" t="s">
        <v>264</v>
      </c>
      <c r="C146" s="21">
        <v>0</v>
      </c>
      <c r="D146" s="22">
        <v>0.02240203796774194</v>
      </c>
      <c r="E146" s="22">
        <v>0</v>
      </c>
      <c r="F146" s="22">
        <v>0</v>
      </c>
      <c r="G146" s="23">
        <v>0</v>
      </c>
      <c r="H146" s="21">
        <v>0.6737866079354841</v>
      </c>
      <c r="I146" s="22">
        <v>0.13467021054838715</v>
      </c>
      <c r="J146" s="22">
        <v>0</v>
      </c>
      <c r="K146" s="22">
        <v>0</v>
      </c>
      <c r="L146" s="23">
        <v>1.2013853549999998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0.24330678683870965</v>
      </c>
      <c r="S146" s="22">
        <v>0.14059945429032258</v>
      </c>
      <c r="T146" s="22">
        <v>0</v>
      </c>
      <c r="U146" s="22">
        <v>0</v>
      </c>
      <c r="V146" s="23">
        <v>0.20701664187096774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8.106097958612903</v>
      </c>
      <c r="AW146" s="22">
        <v>7.085456926437636</v>
      </c>
      <c r="AX146" s="22">
        <v>0</v>
      </c>
      <c r="AY146" s="22">
        <v>0</v>
      </c>
      <c r="AZ146" s="23">
        <v>16.678625958129032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3.4390954295806457</v>
      </c>
      <c r="BG146" s="22">
        <v>0.8180013846774196</v>
      </c>
      <c r="BH146" s="22">
        <v>0</v>
      </c>
      <c r="BI146" s="22">
        <v>0</v>
      </c>
      <c r="BJ146" s="23">
        <v>3.786066673806452</v>
      </c>
      <c r="BK146" s="24">
        <f>SUM(C146:BJ146)</f>
        <v>42.53651142569571</v>
      </c>
    </row>
    <row r="147" spans="1:63" s="25" customFormat="1" ht="15">
      <c r="A147" s="20"/>
      <c r="B147" s="7" t="s">
        <v>265</v>
      </c>
      <c r="C147" s="21">
        <v>0</v>
      </c>
      <c r="D147" s="22">
        <v>1.1513188860967745</v>
      </c>
      <c r="E147" s="22">
        <v>0</v>
      </c>
      <c r="F147" s="22">
        <v>0</v>
      </c>
      <c r="G147" s="23">
        <v>0</v>
      </c>
      <c r="H147" s="21">
        <v>0.07699531400000001</v>
      </c>
      <c r="I147" s="22">
        <v>0.852788237935484</v>
      </c>
      <c r="J147" s="22">
        <v>0.008410569290322582</v>
      </c>
      <c r="K147" s="22">
        <v>0</v>
      </c>
      <c r="L147" s="23">
        <v>0.5826422059032256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0.05109315993548386</v>
      </c>
      <c r="S147" s="22">
        <v>0.545914470451613</v>
      </c>
      <c r="T147" s="22">
        <v>0.342944935032258</v>
      </c>
      <c r="U147" s="22">
        <v>0</v>
      </c>
      <c r="V147" s="23">
        <v>0.19715357912903222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1.538448961516129</v>
      </c>
      <c r="AW147" s="22">
        <v>5.325251939263054</v>
      </c>
      <c r="AX147" s="22">
        <v>0.16605407112903223</v>
      </c>
      <c r="AY147" s="22">
        <v>0</v>
      </c>
      <c r="AZ147" s="23">
        <v>10.691652399419358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1.0952294321935483</v>
      </c>
      <c r="BG147" s="22">
        <v>1.4543867344838712</v>
      </c>
      <c r="BH147" s="22">
        <v>1.2011174416451615</v>
      </c>
      <c r="BI147" s="22">
        <v>0</v>
      </c>
      <c r="BJ147" s="23">
        <v>2.492449929548387</v>
      </c>
      <c r="BK147" s="24">
        <f>SUM(C147:BJ147)</f>
        <v>27.773852266972735</v>
      </c>
    </row>
    <row r="148" spans="1:63" s="25" customFormat="1" ht="15">
      <c r="A148" s="20"/>
      <c r="B148" s="7" t="s">
        <v>216</v>
      </c>
      <c r="C148" s="21">
        <v>0</v>
      </c>
      <c r="D148" s="22">
        <v>0.7691699388387097</v>
      </c>
      <c r="E148" s="22">
        <v>0</v>
      </c>
      <c r="F148" s="22">
        <v>0</v>
      </c>
      <c r="G148" s="23">
        <v>0</v>
      </c>
      <c r="H148" s="21">
        <v>7.765806563709675</v>
      </c>
      <c r="I148" s="22">
        <v>2725.5641221353235</v>
      </c>
      <c r="J148" s="22">
        <v>54.576573099870956</v>
      </c>
      <c r="K148" s="22">
        <v>0</v>
      </c>
      <c r="L148" s="23">
        <v>243.65678380012903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3.826990519096775</v>
      </c>
      <c r="S148" s="22">
        <v>12.323974236870967</v>
      </c>
      <c r="T148" s="22">
        <v>13.04988339048387</v>
      </c>
      <c r="U148" s="22">
        <v>0</v>
      </c>
      <c r="V148" s="23">
        <v>45.387736913612905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30.37105339529033</v>
      </c>
      <c r="AW148" s="22">
        <v>816.7176022378437</v>
      </c>
      <c r="AX148" s="22">
        <v>11.573204072935487</v>
      </c>
      <c r="AY148" s="22">
        <v>0</v>
      </c>
      <c r="AZ148" s="23">
        <v>539.6432368899355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12.864591254903225</v>
      </c>
      <c r="BG148" s="22">
        <v>24.9463797272258</v>
      </c>
      <c r="BH148" s="22">
        <v>16.935843572290324</v>
      </c>
      <c r="BI148" s="22">
        <v>0</v>
      </c>
      <c r="BJ148" s="23">
        <v>45.47960146358065</v>
      </c>
      <c r="BK148" s="24">
        <f>SUM(C148:BJ148)</f>
        <v>4605.452553211942</v>
      </c>
    </row>
    <row r="149" spans="1:63" s="25" customFormat="1" ht="15">
      <c r="A149" s="20"/>
      <c r="B149" s="7" t="s">
        <v>217</v>
      </c>
      <c r="C149" s="21">
        <v>0</v>
      </c>
      <c r="D149" s="22">
        <v>48.87586975083873</v>
      </c>
      <c r="E149" s="22">
        <v>0</v>
      </c>
      <c r="F149" s="22">
        <v>0</v>
      </c>
      <c r="G149" s="23">
        <v>0</v>
      </c>
      <c r="H149" s="21">
        <v>3.2001334687419365</v>
      </c>
      <c r="I149" s="22">
        <v>71.3831192977742</v>
      </c>
      <c r="J149" s="22">
        <v>1.9494238600322586</v>
      </c>
      <c r="K149" s="22">
        <v>0</v>
      </c>
      <c r="L149" s="23">
        <v>36.125188370806455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1.557342719935484</v>
      </c>
      <c r="S149" s="22">
        <v>24.984622995516126</v>
      </c>
      <c r="T149" s="22">
        <v>3.9883682777419365</v>
      </c>
      <c r="U149" s="22">
        <v>0</v>
      </c>
      <c r="V149" s="23">
        <v>2.1851274746129037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27.736543408000006</v>
      </c>
      <c r="AW149" s="22">
        <v>86.18158678180426</v>
      </c>
      <c r="AX149" s="22">
        <v>5.06368761919355</v>
      </c>
      <c r="AY149" s="22">
        <v>0</v>
      </c>
      <c r="AZ149" s="23">
        <v>165.9167561851291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9.288128778677423</v>
      </c>
      <c r="BG149" s="22">
        <v>8.980244425645163</v>
      </c>
      <c r="BH149" s="22">
        <v>0.7041612805806454</v>
      </c>
      <c r="BI149" s="22">
        <v>0</v>
      </c>
      <c r="BJ149" s="23">
        <v>23.62740427664515</v>
      </c>
      <c r="BK149" s="24">
        <f>SUM(C149:BJ149)</f>
        <v>521.7477089716754</v>
      </c>
    </row>
    <row r="150" spans="1:63" s="25" customFormat="1" ht="15">
      <c r="A150" s="20"/>
      <c r="B150" s="7" t="s">
        <v>218</v>
      </c>
      <c r="C150" s="21">
        <v>0</v>
      </c>
      <c r="D150" s="22">
        <v>150.870080802871</v>
      </c>
      <c r="E150" s="22">
        <v>0</v>
      </c>
      <c r="F150" s="22">
        <v>0</v>
      </c>
      <c r="G150" s="23">
        <v>0</v>
      </c>
      <c r="H150" s="21">
        <v>11.151891902193551</v>
      </c>
      <c r="I150" s="22">
        <v>37.396989368677396</v>
      </c>
      <c r="J150" s="22">
        <v>3.2720745493870966</v>
      </c>
      <c r="K150" s="22">
        <v>0</v>
      </c>
      <c r="L150" s="23">
        <v>20.49606298548387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6.185158279354837</v>
      </c>
      <c r="S150" s="22">
        <v>3.474569598580645</v>
      </c>
      <c r="T150" s="22">
        <v>12.608195694032258</v>
      </c>
      <c r="U150" s="22">
        <v>0</v>
      </c>
      <c r="V150" s="23">
        <v>7.4701315245483855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70.09132026754841</v>
      </c>
      <c r="AW150" s="22">
        <v>85.58136010437073</v>
      </c>
      <c r="AX150" s="22">
        <v>1.0542771977419356</v>
      </c>
      <c r="AY150" s="22">
        <v>0</v>
      </c>
      <c r="AZ150" s="23">
        <v>167.16064006641935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64.2869993838387</v>
      </c>
      <c r="BG150" s="22">
        <v>35.907945998677405</v>
      </c>
      <c r="BH150" s="22">
        <v>0</v>
      </c>
      <c r="BI150" s="22">
        <v>0</v>
      </c>
      <c r="BJ150" s="23">
        <v>79.33211731864516</v>
      </c>
      <c r="BK150" s="24">
        <f>SUM(C150:BJ150)</f>
        <v>756.3398150423708</v>
      </c>
    </row>
    <row r="151" spans="1:63" s="25" customFormat="1" ht="15">
      <c r="A151" s="20"/>
      <c r="B151" s="7" t="s">
        <v>219</v>
      </c>
      <c r="C151" s="21">
        <v>0</v>
      </c>
      <c r="D151" s="22">
        <v>110.71942875503225</v>
      </c>
      <c r="E151" s="22">
        <v>0</v>
      </c>
      <c r="F151" s="22">
        <v>0</v>
      </c>
      <c r="G151" s="23">
        <v>0</v>
      </c>
      <c r="H151" s="21">
        <v>5.638404823387097</v>
      </c>
      <c r="I151" s="22">
        <v>7996.917073930095</v>
      </c>
      <c r="J151" s="22">
        <v>28.40518680248388</v>
      </c>
      <c r="K151" s="22">
        <v>0</v>
      </c>
      <c r="L151" s="23">
        <v>652.368806903613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11.807390947645155</v>
      </c>
      <c r="S151" s="22">
        <v>171.3444425659355</v>
      </c>
      <c r="T151" s="22">
        <v>0.554120922967742</v>
      </c>
      <c r="U151" s="22">
        <v>0</v>
      </c>
      <c r="V151" s="23">
        <v>28.6745513372258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11.531894237516127</v>
      </c>
      <c r="AW151" s="22">
        <v>256.2867431699084</v>
      </c>
      <c r="AX151" s="22">
        <v>0</v>
      </c>
      <c r="AY151" s="22">
        <v>0</v>
      </c>
      <c r="AZ151" s="23">
        <v>122.21852184170966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6.329174817225808</v>
      </c>
      <c r="BG151" s="22">
        <v>23.79310606987097</v>
      </c>
      <c r="BH151" s="22">
        <v>6.039175740193548</v>
      </c>
      <c r="BI151" s="22">
        <v>0</v>
      </c>
      <c r="BJ151" s="23">
        <v>18.838651420193553</v>
      </c>
      <c r="BK151" s="24">
        <f>SUM(C151:BJ151)</f>
        <v>9451.466674285004</v>
      </c>
    </row>
    <row r="152" spans="1:63" s="25" customFormat="1" ht="15">
      <c r="A152" s="20"/>
      <c r="B152" s="7" t="s">
        <v>220</v>
      </c>
      <c r="C152" s="21">
        <v>0</v>
      </c>
      <c r="D152" s="22">
        <v>0.7841222714516127</v>
      </c>
      <c r="E152" s="22">
        <v>0</v>
      </c>
      <c r="F152" s="22">
        <v>0</v>
      </c>
      <c r="G152" s="23">
        <v>0</v>
      </c>
      <c r="H152" s="21">
        <v>15.487492761322578</v>
      </c>
      <c r="I152" s="22">
        <v>16.98154045419355</v>
      </c>
      <c r="J152" s="22">
        <v>0</v>
      </c>
      <c r="K152" s="22">
        <v>0</v>
      </c>
      <c r="L152" s="23">
        <v>25.881289871774193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7.920993187645163</v>
      </c>
      <c r="S152" s="22">
        <v>4.3468499557096765</v>
      </c>
      <c r="T152" s="22">
        <v>0</v>
      </c>
      <c r="U152" s="22">
        <v>0</v>
      </c>
      <c r="V152" s="23">
        <v>7.419765273451614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26.443738982838717</v>
      </c>
      <c r="AW152" s="22">
        <v>87.99554611384187</v>
      </c>
      <c r="AX152" s="22">
        <v>6.213461133258065</v>
      </c>
      <c r="AY152" s="22">
        <v>0</v>
      </c>
      <c r="AZ152" s="23">
        <v>79.11573321977419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7.336900952483872</v>
      </c>
      <c r="BG152" s="22">
        <v>26.407455392064517</v>
      </c>
      <c r="BH152" s="22">
        <v>1.6117439448387096</v>
      </c>
      <c r="BI152" s="22">
        <v>0</v>
      </c>
      <c r="BJ152" s="23">
        <v>15.95767464045161</v>
      </c>
      <c r="BK152" s="24">
        <f aca="true" t="shared" si="9" ref="BK152:BK157">SUM(C152:BJ152)</f>
        <v>329.90430815509995</v>
      </c>
    </row>
    <row r="153" spans="1:63" s="25" customFormat="1" ht="15">
      <c r="A153" s="20"/>
      <c r="B153" s="7" t="s">
        <v>221</v>
      </c>
      <c r="C153" s="21">
        <v>0</v>
      </c>
      <c r="D153" s="22">
        <v>1.8419448149677422</v>
      </c>
      <c r="E153" s="22">
        <v>0</v>
      </c>
      <c r="F153" s="22">
        <v>0</v>
      </c>
      <c r="G153" s="23">
        <v>0</v>
      </c>
      <c r="H153" s="21">
        <v>9.453201035580644</v>
      </c>
      <c r="I153" s="22">
        <v>179.89703064880644</v>
      </c>
      <c r="J153" s="22">
        <v>0</v>
      </c>
      <c r="K153" s="22">
        <v>0</v>
      </c>
      <c r="L153" s="23">
        <v>58.52854659561291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3.358649177258064</v>
      </c>
      <c r="S153" s="22">
        <v>4.917113151838709</v>
      </c>
      <c r="T153" s="22">
        <v>2.394735992032258</v>
      </c>
      <c r="U153" s="22">
        <v>0</v>
      </c>
      <c r="V153" s="23">
        <v>6.094162413032259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23.218269559193548</v>
      </c>
      <c r="AW153" s="22">
        <v>33.80328369431058</v>
      </c>
      <c r="AX153" s="22">
        <v>0</v>
      </c>
      <c r="AY153" s="22">
        <v>0</v>
      </c>
      <c r="AZ153" s="23">
        <v>64.35612039596774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14.254717745000004</v>
      </c>
      <c r="BG153" s="22">
        <v>3.617661091612903</v>
      </c>
      <c r="BH153" s="22">
        <v>0</v>
      </c>
      <c r="BI153" s="22">
        <v>0</v>
      </c>
      <c r="BJ153" s="23">
        <v>108.25708453806456</v>
      </c>
      <c r="BK153" s="24">
        <f t="shared" si="9"/>
        <v>513.9925208532784</v>
      </c>
    </row>
    <row r="154" spans="1:63" s="25" customFormat="1" ht="15">
      <c r="A154" s="20"/>
      <c r="B154" s="7" t="s">
        <v>222</v>
      </c>
      <c r="C154" s="21">
        <v>0</v>
      </c>
      <c r="D154" s="22">
        <v>24.81048271967742</v>
      </c>
      <c r="E154" s="22">
        <v>0</v>
      </c>
      <c r="F154" s="22">
        <v>0</v>
      </c>
      <c r="G154" s="23">
        <v>0</v>
      </c>
      <c r="H154" s="21">
        <v>48.52224004661293</v>
      </c>
      <c r="I154" s="22">
        <v>215.0269412986129</v>
      </c>
      <c r="J154" s="22">
        <v>1.796217500258064</v>
      </c>
      <c r="K154" s="22">
        <v>0</v>
      </c>
      <c r="L154" s="23">
        <v>161.1121079941935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36.208914286290316</v>
      </c>
      <c r="S154" s="22">
        <v>15.470267591903223</v>
      </c>
      <c r="T154" s="22">
        <v>9.558174641709678</v>
      </c>
      <c r="U154" s="22">
        <v>0</v>
      </c>
      <c r="V154" s="23">
        <v>48.180479444612914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268.458410900516</v>
      </c>
      <c r="AW154" s="22">
        <v>365.6720099484553</v>
      </c>
      <c r="AX154" s="22">
        <v>10.018521192096772</v>
      </c>
      <c r="AY154" s="22">
        <v>0</v>
      </c>
      <c r="AZ154" s="23">
        <v>543.1747278473547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239.79968221819348</v>
      </c>
      <c r="BG154" s="22">
        <v>114.16225041093548</v>
      </c>
      <c r="BH154" s="22">
        <v>98.15499881841934</v>
      </c>
      <c r="BI154" s="22">
        <v>0</v>
      </c>
      <c r="BJ154" s="23">
        <v>266.3444230559356</v>
      </c>
      <c r="BK154" s="24">
        <f t="shared" si="9"/>
        <v>2466.4708499157778</v>
      </c>
    </row>
    <row r="155" spans="1:63" s="25" customFormat="1" ht="15">
      <c r="A155" s="20"/>
      <c r="B155" s="7" t="s">
        <v>223</v>
      </c>
      <c r="C155" s="21">
        <v>0</v>
      </c>
      <c r="D155" s="22">
        <v>19.520643230032256</v>
      </c>
      <c r="E155" s="22">
        <v>0</v>
      </c>
      <c r="F155" s="22">
        <v>0</v>
      </c>
      <c r="G155" s="23">
        <v>0</v>
      </c>
      <c r="H155" s="21">
        <v>21.73577242435484</v>
      </c>
      <c r="I155" s="22">
        <v>2086.5021337194194</v>
      </c>
      <c r="J155" s="22">
        <v>271.81067879077415</v>
      </c>
      <c r="K155" s="22">
        <v>0</v>
      </c>
      <c r="L155" s="23">
        <v>157.07387474800004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10.380898684645162</v>
      </c>
      <c r="S155" s="22">
        <v>139.0214601397097</v>
      </c>
      <c r="T155" s="22">
        <v>141.05241521099998</v>
      </c>
      <c r="U155" s="22">
        <v>0</v>
      </c>
      <c r="V155" s="23">
        <v>20.9900868053871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32.66028974712903</v>
      </c>
      <c r="AW155" s="22">
        <v>1030.2185622793877</v>
      </c>
      <c r="AX155" s="22">
        <v>15.984069858709674</v>
      </c>
      <c r="AY155" s="22">
        <v>0</v>
      </c>
      <c r="AZ155" s="23">
        <v>188.52884482599998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16.36587110719355</v>
      </c>
      <c r="BG155" s="22">
        <v>63.29214263951612</v>
      </c>
      <c r="BH155" s="22">
        <v>166.35676064054846</v>
      </c>
      <c r="BI155" s="22">
        <v>0</v>
      </c>
      <c r="BJ155" s="23">
        <v>56.26310635729032</v>
      </c>
      <c r="BK155" s="24">
        <f t="shared" si="9"/>
        <v>4437.757611209097</v>
      </c>
    </row>
    <row r="156" spans="1:63" s="25" customFormat="1" ht="15">
      <c r="A156" s="20"/>
      <c r="B156" s="7" t="s">
        <v>224</v>
      </c>
      <c r="C156" s="21">
        <v>0</v>
      </c>
      <c r="D156" s="22">
        <v>0.5705464950322581</v>
      </c>
      <c r="E156" s="22">
        <v>0</v>
      </c>
      <c r="F156" s="22">
        <v>0</v>
      </c>
      <c r="G156" s="23">
        <v>0</v>
      </c>
      <c r="H156" s="21">
        <v>15.410788056903225</v>
      </c>
      <c r="I156" s="22">
        <v>3.4321918601935484</v>
      </c>
      <c r="J156" s="22">
        <v>0</v>
      </c>
      <c r="K156" s="22">
        <v>0</v>
      </c>
      <c r="L156" s="23">
        <v>19.19029026158065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5.5802461817096765</v>
      </c>
      <c r="S156" s="22">
        <v>3.135882986838709</v>
      </c>
      <c r="T156" s="22">
        <v>0</v>
      </c>
      <c r="U156" s="22">
        <v>0</v>
      </c>
      <c r="V156" s="23">
        <v>3.6091496099354834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178.0884545078388</v>
      </c>
      <c r="AW156" s="22">
        <v>166.04978013412202</v>
      </c>
      <c r="AX156" s="22">
        <v>0</v>
      </c>
      <c r="AY156" s="22">
        <v>0</v>
      </c>
      <c r="AZ156" s="23">
        <v>294.9939379279678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75.05915888348387</v>
      </c>
      <c r="BG156" s="22">
        <v>8.759120054387097</v>
      </c>
      <c r="BH156" s="22">
        <v>0</v>
      </c>
      <c r="BI156" s="22">
        <v>0</v>
      </c>
      <c r="BJ156" s="23">
        <v>74.18312134319356</v>
      </c>
      <c r="BK156" s="24">
        <f t="shared" si="9"/>
        <v>848.0626683031867</v>
      </c>
    </row>
    <row r="157" spans="1:63" s="25" customFormat="1" ht="15">
      <c r="A157" s="20"/>
      <c r="B157" s="7" t="s">
        <v>225</v>
      </c>
      <c r="C157" s="21">
        <v>0</v>
      </c>
      <c r="D157" s="22">
        <v>0.7565896998709676</v>
      </c>
      <c r="E157" s="22">
        <v>0</v>
      </c>
      <c r="F157" s="22">
        <v>0</v>
      </c>
      <c r="G157" s="23">
        <v>0</v>
      </c>
      <c r="H157" s="21">
        <v>15.613502107225804</v>
      </c>
      <c r="I157" s="22">
        <v>41.82801344903225</v>
      </c>
      <c r="J157" s="22">
        <v>0.18123727651612895</v>
      </c>
      <c r="K157" s="22">
        <v>0</v>
      </c>
      <c r="L157" s="23">
        <v>33.33616295170968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2.858632163129033</v>
      </c>
      <c r="S157" s="22">
        <v>4.143894713999999</v>
      </c>
      <c r="T157" s="22">
        <v>0</v>
      </c>
      <c r="U157" s="22">
        <v>0</v>
      </c>
      <c r="V157" s="23">
        <v>2.950864430225807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47.233643758000014</v>
      </c>
      <c r="AW157" s="22">
        <v>264.6117561917979</v>
      </c>
      <c r="AX157" s="22">
        <v>4.785759980967743</v>
      </c>
      <c r="AY157" s="22">
        <v>0</v>
      </c>
      <c r="AZ157" s="23">
        <v>262.79435408500007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12.17299778296774</v>
      </c>
      <c r="BG157" s="22">
        <v>16.228409895741933</v>
      </c>
      <c r="BH157" s="22">
        <v>0</v>
      </c>
      <c r="BI157" s="22">
        <v>0</v>
      </c>
      <c r="BJ157" s="23">
        <v>15.054615869193553</v>
      </c>
      <c r="BK157" s="24">
        <f t="shared" si="9"/>
        <v>724.5504343553786</v>
      </c>
    </row>
    <row r="158" spans="1:63" s="25" customFormat="1" ht="15">
      <c r="A158" s="20"/>
      <c r="B158" s="7" t="s">
        <v>226</v>
      </c>
      <c r="C158" s="21">
        <v>0</v>
      </c>
      <c r="D158" s="22">
        <v>0.6609369354838709</v>
      </c>
      <c r="E158" s="22">
        <v>0</v>
      </c>
      <c r="F158" s="22">
        <v>0</v>
      </c>
      <c r="G158" s="23">
        <v>0</v>
      </c>
      <c r="H158" s="21">
        <v>43.10143308787099</v>
      </c>
      <c r="I158" s="22">
        <v>261.4879351311291</v>
      </c>
      <c r="J158" s="22">
        <v>0</v>
      </c>
      <c r="K158" s="22">
        <v>0</v>
      </c>
      <c r="L158" s="23">
        <v>305.5798801143871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6.452016331967742</v>
      </c>
      <c r="S158" s="22">
        <v>50.45628573464515</v>
      </c>
      <c r="T158" s="22">
        <v>35.177316970129034</v>
      </c>
      <c r="U158" s="22">
        <v>0</v>
      </c>
      <c r="V158" s="23">
        <v>44.6400998686129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15.486254649258067</v>
      </c>
      <c r="AW158" s="22">
        <v>39.30486898394602</v>
      </c>
      <c r="AX158" s="22">
        <v>0</v>
      </c>
      <c r="AY158" s="22">
        <v>0</v>
      </c>
      <c r="AZ158" s="23">
        <v>391.7323772445484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8.217195888096775</v>
      </c>
      <c r="BG158" s="22">
        <v>13.018835923838711</v>
      </c>
      <c r="BH158" s="22">
        <v>1.5038020966774195</v>
      </c>
      <c r="BI158" s="22">
        <v>0</v>
      </c>
      <c r="BJ158" s="23">
        <v>20.53389711780645</v>
      </c>
      <c r="BK158" s="24">
        <f>SUM(C158:BJ158)</f>
        <v>1237.3531360783975</v>
      </c>
    </row>
    <row r="159" spans="1:63" s="25" customFormat="1" ht="15">
      <c r="A159" s="20"/>
      <c r="B159" s="7" t="s">
        <v>227</v>
      </c>
      <c r="C159" s="21">
        <v>0</v>
      </c>
      <c r="D159" s="22">
        <v>6.53907193548387</v>
      </c>
      <c r="E159" s="22">
        <v>0</v>
      </c>
      <c r="F159" s="22">
        <v>0</v>
      </c>
      <c r="G159" s="23">
        <v>0</v>
      </c>
      <c r="H159" s="21">
        <v>2.313372688387097</v>
      </c>
      <c r="I159" s="22">
        <v>0</v>
      </c>
      <c r="J159" s="22">
        <v>0</v>
      </c>
      <c r="K159" s="22">
        <v>0</v>
      </c>
      <c r="L159" s="23">
        <v>1.8061456776774187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4.550064679129032</v>
      </c>
      <c r="S159" s="22">
        <v>0</v>
      </c>
      <c r="T159" s="22">
        <v>0</v>
      </c>
      <c r="U159" s="22">
        <v>0</v>
      </c>
      <c r="V159" s="23">
        <v>0.3945853344516128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53.17144384170967</v>
      </c>
      <c r="AW159" s="22">
        <v>0.002171246205040191</v>
      </c>
      <c r="AX159" s="22">
        <v>0</v>
      </c>
      <c r="AY159" s="22">
        <v>0</v>
      </c>
      <c r="AZ159" s="23">
        <v>101.25074752370968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25.77527996158065</v>
      </c>
      <c r="BG159" s="22">
        <v>1.2898451612903225E-05</v>
      </c>
      <c r="BH159" s="22">
        <v>0</v>
      </c>
      <c r="BI159" s="22">
        <v>0</v>
      </c>
      <c r="BJ159" s="23">
        <v>51.06085306677419</v>
      </c>
      <c r="BK159" s="24">
        <f>SUM(C159:BJ159)</f>
        <v>246.86374885355988</v>
      </c>
    </row>
    <row r="160" spans="1:63" s="25" customFormat="1" ht="15">
      <c r="A160" s="20"/>
      <c r="B160" s="7" t="s">
        <v>228</v>
      </c>
      <c r="C160" s="21">
        <v>0</v>
      </c>
      <c r="D160" s="22">
        <v>537.58776598</v>
      </c>
      <c r="E160" s="22">
        <v>0</v>
      </c>
      <c r="F160" s="22">
        <v>0</v>
      </c>
      <c r="G160" s="23">
        <v>0</v>
      </c>
      <c r="H160" s="21">
        <v>8.16466476583871</v>
      </c>
      <c r="I160" s="22">
        <v>53.31223691535483</v>
      </c>
      <c r="J160" s="22">
        <v>0</v>
      </c>
      <c r="K160" s="22">
        <v>0</v>
      </c>
      <c r="L160" s="23">
        <v>20.507574375709684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5.216471694903226</v>
      </c>
      <c r="S160" s="22">
        <v>41.63390242080645</v>
      </c>
      <c r="T160" s="22">
        <v>31.07892707758065</v>
      </c>
      <c r="U160" s="22">
        <v>0</v>
      </c>
      <c r="V160" s="23">
        <v>12.673687337419354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139.49742433490323</v>
      </c>
      <c r="AW160" s="22">
        <v>186.6118510698341</v>
      </c>
      <c r="AX160" s="22">
        <v>5.800674289</v>
      </c>
      <c r="AY160" s="22">
        <v>0</v>
      </c>
      <c r="AZ160" s="23">
        <v>459.0664690601933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112.50208255922584</v>
      </c>
      <c r="BG160" s="22">
        <v>70.02395663590325</v>
      </c>
      <c r="BH160" s="22">
        <v>117.43117537467742</v>
      </c>
      <c r="BI160" s="22">
        <v>0</v>
      </c>
      <c r="BJ160" s="23">
        <v>169.68530950670967</v>
      </c>
      <c r="BK160" s="24">
        <f>SUM(C160:BJ160)</f>
        <v>1970.7941733980597</v>
      </c>
    </row>
    <row r="161" spans="1:63" s="25" customFormat="1" ht="15">
      <c r="A161" s="20"/>
      <c r="B161" s="7" t="s">
        <v>229</v>
      </c>
      <c r="C161" s="21">
        <v>0</v>
      </c>
      <c r="D161" s="22">
        <v>311.10867798622587</v>
      </c>
      <c r="E161" s="22">
        <v>0</v>
      </c>
      <c r="F161" s="22">
        <v>0</v>
      </c>
      <c r="G161" s="23">
        <v>0</v>
      </c>
      <c r="H161" s="21">
        <v>10.875064132967742</v>
      </c>
      <c r="I161" s="22">
        <v>3104.9624695806133</v>
      </c>
      <c r="J161" s="22">
        <v>2.9897598736774187</v>
      </c>
      <c r="K161" s="22">
        <v>0</v>
      </c>
      <c r="L161" s="23">
        <v>291.83533186206466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6.579786365258064</v>
      </c>
      <c r="S161" s="22">
        <v>31.242127216967745</v>
      </c>
      <c r="T161" s="22">
        <v>16.69499067780645</v>
      </c>
      <c r="U161" s="22">
        <v>0</v>
      </c>
      <c r="V161" s="23">
        <v>35.472725608064515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85.71148924016128</v>
      </c>
      <c r="AW161" s="22">
        <v>1225.2123147250552</v>
      </c>
      <c r="AX161" s="22">
        <v>7.867699367032259</v>
      </c>
      <c r="AY161" s="22">
        <v>0</v>
      </c>
      <c r="AZ161" s="23">
        <v>728.1469757820646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38.945199597935485</v>
      </c>
      <c r="BG161" s="22">
        <v>79.98623733558065</v>
      </c>
      <c r="BH161" s="22">
        <v>44.04142300822581</v>
      </c>
      <c r="BI161" s="22">
        <v>0</v>
      </c>
      <c r="BJ161" s="23">
        <v>139.67205461158068</v>
      </c>
      <c r="BK161" s="24">
        <f>SUM(C161:BJ161)</f>
        <v>6161.3443269712825</v>
      </c>
    </row>
    <row r="162" spans="1:63" s="30" customFormat="1" ht="15">
      <c r="A162" s="20"/>
      <c r="B162" s="8" t="s">
        <v>18</v>
      </c>
      <c r="C162" s="26">
        <f aca="true" t="shared" si="10" ref="C162:AH162">SUM(C144:C161)</f>
        <v>0</v>
      </c>
      <c r="D162" s="27">
        <f t="shared" si="10"/>
        <v>1216.5994450944195</v>
      </c>
      <c r="E162" s="27">
        <f t="shared" si="10"/>
        <v>0</v>
      </c>
      <c r="F162" s="27">
        <f t="shared" si="10"/>
        <v>0</v>
      </c>
      <c r="G162" s="28">
        <f t="shared" si="10"/>
        <v>0</v>
      </c>
      <c r="H162" s="26">
        <f t="shared" si="10"/>
        <v>219.45467634006457</v>
      </c>
      <c r="I162" s="27">
        <f t="shared" si="10"/>
        <v>16799.254849254514</v>
      </c>
      <c r="J162" s="27">
        <f t="shared" si="10"/>
        <v>365.29495063532255</v>
      </c>
      <c r="K162" s="27">
        <f t="shared" si="10"/>
        <v>0</v>
      </c>
      <c r="L162" s="28">
        <f t="shared" si="10"/>
        <v>2030.7960825566133</v>
      </c>
      <c r="M162" s="26">
        <f t="shared" si="10"/>
        <v>0</v>
      </c>
      <c r="N162" s="27">
        <f t="shared" si="10"/>
        <v>0</v>
      </c>
      <c r="O162" s="27">
        <f t="shared" si="10"/>
        <v>0</v>
      </c>
      <c r="P162" s="27">
        <f t="shared" si="10"/>
        <v>0</v>
      </c>
      <c r="Q162" s="28">
        <f t="shared" si="10"/>
        <v>0</v>
      </c>
      <c r="R162" s="26">
        <f t="shared" si="10"/>
        <v>112.92719817751612</v>
      </c>
      <c r="S162" s="27">
        <f t="shared" si="10"/>
        <v>507.94497435980645</v>
      </c>
      <c r="T162" s="27">
        <f t="shared" si="10"/>
        <v>267.4081509301613</v>
      </c>
      <c r="U162" s="27">
        <f t="shared" si="10"/>
        <v>0</v>
      </c>
      <c r="V162" s="28">
        <f t="shared" si="10"/>
        <v>267.08413871787104</v>
      </c>
      <c r="W162" s="26">
        <f t="shared" si="10"/>
        <v>0</v>
      </c>
      <c r="X162" s="27">
        <f t="shared" si="10"/>
        <v>0</v>
      </c>
      <c r="Y162" s="27">
        <f t="shared" si="10"/>
        <v>0</v>
      </c>
      <c r="Z162" s="27">
        <f t="shared" si="10"/>
        <v>0</v>
      </c>
      <c r="AA162" s="28">
        <f t="shared" si="10"/>
        <v>0</v>
      </c>
      <c r="AB162" s="26">
        <f t="shared" si="10"/>
        <v>0</v>
      </c>
      <c r="AC162" s="27">
        <f t="shared" si="10"/>
        <v>0</v>
      </c>
      <c r="AD162" s="27">
        <f t="shared" si="10"/>
        <v>0</v>
      </c>
      <c r="AE162" s="27">
        <f t="shared" si="10"/>
        <v>0</v>
      </c>
      <c r="AF162" s="28">
        <f t="shared" si="10"/>
        <v>0</v>
      </c>
      <c r="AG162" s="26">
        <f t="shared" si="10"/>
        <v>0</v>
      </c>
      <c r="AH162" s="27">
        <f t="shared" si="10"/>
        <v>0</v>
      </c>
      <c r="AI162" s="27">
        <f aca="true" t="shared" si="11" ref="AI162:BK162">SUM(AI144:AI161)</f>
        <v>0</v>
      </c>
      <c r="AJ162" s="27">
        <f t="shared" si="11"/>
        <v>0</v>
      </c>
      <c r="AK162" s="28">
        <f t="shared" si="11"/>
        <v>0</v>
      </c>
      <c r="AL162" s="26">
        <f t="shared" si="11"/>
        <v>0</v>
      </c>
      <c r="AM162" s="27">
        <f t="shared" si="11"/>
        <v>0</v>
      </c>
      <c r="AN162" s="27">
        <f t="shared" si="11"/>
        <v>0</v>
      </c>
      <c r="AO162" s="27">
        <f t="shared" si="11"/>
        <v>0</v>
      </c>
      <c r="AP162" s="28">
        <f t="shared" si="11"/>
        <v>0</v>
      </c>
      <c r="AQ162" s="26">
        <f t="shared" si="11"/>
        <v>0</v>
      </c>
      <c r="AR162" s="27">
        <f t="shared" si="11"/>
        <v>0</v>
      </c>
      <c r="AS162" s="27">
        <f t="shared" si="11"/>
        <v>0</v>
      </c>
      <c r="AT162" s="27">
        <f t="shared" si="11"/>
        <v>0</v>
      </c>
      <c r="AU162" s="28">
        <f t="shared" si="11"/>
        <v>0</v>
      </c>
      <c r="AV162" s="26">
        <f t="shared" si="11"/>
        <v>1021.175697971</v>
      </c>
      <c r="AW162" s="27">
        <f t="shared" si="11"/>
        <v>4664.628922268893</v>
      </c>
      <c r="AX162" s="27">
        <f t="shared" si="11"/>
        <v>68.88703983648388</v>
      </c>
      <c r="AY162" s="27">
        <f t="shared" si="11"/>
        <v>0</v>
      </c>
      <c r="AZ162" s="28">
        <f t="shared" si="11"/>
        <v>4145.088667883678</v>
      </c>
      <c r="BA162" s="26">
        <f t="shared" si="11"/>
        <v>0</v>
      </c>
      <c r="BB162" s="27">
        <f t="shared" si="11"/>
        <v>0</v>
      </c>
      <c r="BC162" s="27">
        <f t="shared" si="11"/>
        <v>0</v>
      </c>
      <c r="BD162" s="27">
        <f t="shared" si="11"/>
        <v>0</v>
      </c>
      <c r="BE162" s="28">
        <f t="shared" si="11"/>
        <v>0</v>
      </c>
      <c r="BF162" s="26">
        <f t="shared" si="11"/>
        <v>649.1063357170644</v>
      </c>
      <c r="BG162" s="27">
        <f t="shared" si="11"/>
        <v>493.62946349738706</v>
      </c>
      <c r="BH162" s="27">
        <f t="shared" si="11"/>
        <v>456.3237075209033</v>
      </c>
      <c r="BI162" s="27">
        <f t="shared" si="11"/>
        <v>0</v>
      </c>
      <c r="BJ162" s="28">
        <f t="shared" si="11"/>
        <v>1093.8615632856129</v>
      </c>
      <c r="BK162" s="29">
        <f t="shared" si="11"/>
        <v>34379.46586404732</v>
      </c>
    </row>
    <row r="163" spans="1:63" s="30" customFormat="1" ht="15">
      <c r="A163" s="20"/>
      <c r="B163" s="8" t="s">
        <v>19</v>
      </c>
      <c r="C163" s="26">
        <f aca="true" t="shared" si="12" ref="C163:AH163">C162+C142+C139+C135+C15+C11</f>
        <v>0</v>
      </c>
      <c r="D163" s="27">
        <f t="shared" si="12"/>
        <v>1593.1830987402905</v>
      </c>
      <c r="E163" s="27">
        <f t="shared" si="12"/>
        <v>0</v>
      </c>
      <c r="F163" s="27">
        <f t="shared" si="12"/>
        <v>0</v>
      </c>
      <c r="G163" s="28">
        <f t="shared" si="12"/>
        <v>0</v>
      </c>
      <c r="H163" s="26">
        <f t="shared" si="12"/>
        <v>626.8628482132581</v>
      </c>
      <c r="I163" s="27">
        <f t="shared" si="12"/>
        <v>41572.28237901631</v>
      </c>
      <c r="J163" s="27">
        <f t="shared" si="12"/>
        <v>3406.8628863512904</v>
      </c>
      <c r="K163" s="27">
        <f t="shared" si="12"/>
        <v>0</v>
      </c>
      <c r="L163" s="28">
        <f t="shared" si="12"/>
        <v>4521.679458423775</v>
      </c>
      <c r="M163" s="26">
        <f t="shared" si="12"/>
        <v>0</v>
      </c>
      <c r="N163" s="27">
        <f t="shared" si="12"/>
        <v>0</v>
      </c>
      <c r="O163" s="27">
        <f t="shared" si="12"/>
        <v>0</v>
      </c>
      <c r="P163" s="27">
        <f t="shared" si="12"/>
        <v>0</v>
      </c>
      <c r="Q163" s="28">
        <f t="shared" si="12"/>
        <v>0</v>
      </c>
      <c r="R163" s="26">
        <f t="shared" si="12"/>
        <v>328.54842455932254</v>
      </c>
      <c r="S163" s="27">
        <f t="shared" si="12"/>
        <v>2231.6908819855157</v>
      </c>
      <c r="T163" s="27">
        <f t="shared" si="12"/>
        <v>998.1504849362581</v>
      </c>
      <c r="U163" s="27">
        <f t="shared" si="12"/>
        <v>0</v>
      </c>
      <c r="V163" s="28">
        <f t="shared" si="12"/>
        <v>774.5598186203551</v>
      </c>
      <c r="W163" s="26">
        <f t="shared" si="12"/>
        <v>0</v>
      </c>
      <c r="X163" s="27">
        <f t="shared" si="12"/>
        <v>0</v>
      </c>
      <c r="Y163" s="27">
        <f t="shared" si="12"/>
        <v>0</v>
      </c>
      <c r="Z163" s="27">
        <f t="shared" si="12"/>
        <v>0</v>
      </c>
      <c r="AA163" s="28">
        <f t="shared" si="12"/>
        <v>0</v>
      </c>
      <c r="AB163" s="26">
        <f t="shared" si="12"/>
        <v>0</v>
      </c>
      <c r="AC163" s="27">
        <f t="shared" si="12"/>
        <v>0</v>
      </c>
      <c r="AD163" s="27">
        <f t="shared" si="12"/>
        <v>0</v>
      </c>
      <c r="AE163" s="27">
        <f t="shared" si="12"/>
        <v>0</v>
      </c>
      <c r="AF163" s="28">
        <f t="shared" si="12"/>
        <v>0</v>
      </c>
      <c r="AG163" s="26">
        <f t="shared" si="12"/>
        <v>0</v>
      </c>
      <c r="AH163" s="27">
        <f t="shared" si="12"/>
        <v>0</v>
      </c>
      <c r="AI163" s="27">
        <f aca="true" t="shared" si="13" ref="AI163:BK163">AI162+AI142+AI139+AI135+AI15+AI11</f>
        <v>0</v>
      </c>
      <c r="AJ163" s="27">
        <f t="shared" si="13"/>
        <v>0</v>
      </c>
      <c r="AK163" s="28">
        <f t="shared" si="13"/>
        <v>0</v>
      </c>
      <c r="AL163" s="26">
        <f t="shared" si="13"/>
        <v>0</v>
      </c>
      <c r="AM163" s="27">
        <f t="shared" si="13"/>
        <v>0</v>
      </c>
      <c r="AN163" s="27">
        <f t="shared" si="13"/>
        <v>0</v>
      </c>
      <c r="AO163" s="27">
        <f t="shared" si="13"/>
        <v>0</v>
      </c>
      <c r="AP163" s="28">
        <f t="shared" si="13"/>
        <v>0</v>
      </c>
      <c r="AQ163" s="26">
        <f t="shared" si="13"/>
        <v>0</v>
      </c>
      <c r="AR163" s="27">
        <f t="shared" si="13"/>
        <v>1.775231108935484</v>
      </c>
      <c r="AS163" s="27">
        <f t="shared" si="13"/>
        <v>0</v>
      </c>
      <c r="AT163" s="27">
        <f t="shared" si="13"/>
        <v>0</v>
      </c>
      <c r="AU163" s="28">
        <f t="shared" si="13"/>
        <v>0</v>
      </c>
      <c r="AV163" s="26">
        <f t="shared" si="13"/>
        <v>1734.5430179517743</v>
      </c>
      <c r="AW163" s="27">
        <f t="shared" si="13"/>
        <v>12588.354139684721</v>
      </c>
      <c r="AX163" s="27">
        <f t="shared" si="13"/>
        <v>664.3602444958387</v>
      </c>
      <c r="AY163" s="27">
        <f t="shared" si="13"/>
        <v>0</v>
      </c>
      <c r="AZ163" s="28">
        <f t="shared" si="13"/>
        <v>8645.751946099841</v>
      </c>
      <c r="BA163" s="26">
        <f t="shared" si="13"/>
        <v>0</v>
      </c>
      <c r="BB163" s="27">
        <f t="shared" si="13"/>
        <v>5.178671136451613</v>
      </c>
      <c r="BC163" s="27">
        <f t="shared" si="13"/>
        <v>0</v>
      </c>
      <c r="BD163" s="27">
        <f t="shared" si="13"/>
        <v>0</v>
      </c>
      <c r="BE163" s="28">
        <f t="shared" si="13"/>
        <v>0</v>
      </c>
      <c r="BF163" s="26">
        <f t="shared" si="13"/>
        <v>1026.7384439807086</v>
      </c>
      <c r="BG163" s="27">
        <f t="shared" si="13"/>
        <v>1162.116869663387</v>
      </c>
      <c r="BH163" s="27">
        <f t="shared" si="13"/>
        <v>889.2138794949678</v>
      </c>
      <c r="BI163" s="27">
        <f t="shared" si="13"/>
        <v>0</v>
      </c>
      <c r="BJ163" s="28">
        <f t="shared" si="13"/>
        <v>1941.817779114387</v>
      </c>
      <c r="BK163" s="28">
        <f t="shared" si="13"/>
        <v>84713.67050357739</v>
      </c>
    </row>
    <row r="164" spans="3:63" ht="15" customHeight="1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</row>
    <row r="165" spans="1:63" s="25" customFormat="1" ht="15" customHeight="1">
      <c r="A165" s="20" t="s">
        <v>20</v>
      </c>
      <c r="B165" s="11" t="s">
        <v>21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4"/>
      <c r="BK165" s="35"/>
    </row>
    <row r="166" spans="1:63" s="25" customFormat="1" ht="15">
      <c r="A166" s="20" t="s">
        <v>7</v>
      </c>
      <c r="B166" s="36" t="s">
        <v>48</v>
      </c>
      <c r="C166" s="21"/>
      <c r="D166" s="22"/>
      <c r="E166" s="22"/>
      <c r="F166" s="22"/>
      <c r="G166" s="23"/>
      <c r="H166" s="21"/>
      <c r="I166" s="22"/>
      <c r="J166" s="22"/>
      <c r="K166" s="22"/>
      <c r="L166" s="23"/>
      <c r="M166" s="21"/>
      <c r="N166" s="22"/>
      <c r="O166" s="22"/>
      <c r="P166" s="22"/>
      <c r="Q166" s="23"/>
      <c r="R166" s="21"/>
      <c r="S166" s="22"/>
      <c r="T166" s="22"/>
      <c r="U166" s="22"/>
      <c r="V166" s="23"/>
      <c r="W166" s="21"/>
      <c r="X166" s="22"/>
      <c r="Y166" s="22"/>
      <c r="Z166" s="22"/>
      <c r="AA166" s="23"/>
      <c r="AB166" s="21"/>
      <c r="AC166" s="22"/>
      <c r="AD166" s="22"/>
      <c r="AE166" s="22"/>
      <c r="AF166" s="23"/>
      <c r="AG166" s="21"/>
      <c r="AH166" s="22"/>
      <c r="AI166" s="22"/>
      <c r="AJ166" s="22"/>
      <c r="AK166" s="23"/>
      <c r="AL166" s="21"/>
      <c r="AM166" s="22"/>
      <c r="AN166" s="22"/>
      <c r="AO166" s="22"/>
      <c r="AP166" s="23"/>
      <c r="AQ166" s="21"/>
      <c r="AR166" s="22"/>
      <c r="AS166" s="22"/>
      <c r="AT166" s="22"/>
      <c r="AU166" s="23"/>
      <c r="AV166" s="21"/>
      <c r="AW166" s="22"/>
      <c r="AX166" s="22"/>
      <c r="AY166" s="22"/>
      <c r="AZ166" s="23"/>
      <c r="BA166" s="21"/>
      <c r="BB166" s="22"/>
      <c r="BC166" s="22"/>
      <c r="BD166" s="22"/>
      <c r="BE166" s="23"/>
      <c r="BF166" s="21"/>
      <c r="BG166" s="22"/>
      <c r="BH166" s="22"/>
      <c r="BI166" s="22"/>
      <c r="BJ166" s="23"/>
      <c r="BK166" s="24"/>
    </row>
    <row r="167" spans="1:63" s="25" customFormat="1" ht="15">
      <c r="A167" s="20"/>
      <c r="B167" s="7" t="s">
        <v>230</v>
      </c>
      <c r="C167" s="21">
        <v>0</v>
      </c>
      <c r="D167" s="22">
        <v>0.47753037809677423</v>
      </c>
      <c r="E167" s="22">
        <v>0</v>
      </c>
      <c r="F167" s="22">
        <v>0</v>
      </c>
      <c r="G167" s="23">
        <v>0</v>
      </c>
      <c r="H167" s="21">
        <v>320.79458756274204</v>
      </c>
      <c r="I167" s="22">
        <v>16.991934746000002</v>
      </c>
      <c r="J167" s="22">
        <v>0</v>
      </c>
      <c r="K167" s="22">
        <v>0</v>
      </c>
      <c r="L167" s="23">
        <v>35.43574554274194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205.48949089122578</v>
      </c>
      <c r="S167" s="22">
        <v>5.998631294935484</v>
      </c>
      <c r="T167" s="22">
        <v>0</v>
      </c>
      <c r="U167" s="22">
        <v>0</v>
      </c>
      <c r="V167" s="23">
        <v>12.969230656129032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3157.838564081549</v>
      </c>
      <c r="AW167" s="22">
        <v>221.01745888352116</v>
      </c>
      <c r="AX167" s="22">
        <v>0.0011187484838709682</v>
      </c>
      <c r="AY167" s="22">
        <v>0</v>
      </c>
      <c r="AZ167" s="23">
        <v>649.6454529465485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2439.149278376644</v>
      </c>
      <c r="BG167" s="22">
        <v>118.55566272612897</v>
      </c>
      <c r="BH167" s="22">
        <v>0</v>
      </c>
      <c r="BI167" s="22">
        <v>0</v>
      </c>
      <c r="BJ167" s="23">
        <v>243.71583267145164</v>
      </c>
      <c r="BK167" s="24">
        <f>SUM(C167:BJ167)</f>
        <v>7428.0805195061985</v>
      </c>
    </row>
    <row r="168" spans="1:63" s="30" customFormat="1" ht="15">
      <c r="A168" s="20"/>
      <c r="B168" s="8" t="s">
        <v>9</v>
      </c>
      <c r="C168" s="26">
        <f aca="true" t="shared" si="14" ref="C168:AH168">SUM(C167:C167)</f>
        <v>0</v>
      </c>
      <c r="D168" s="27">
        <f t="shared" si="14"/>
        <v>0.47753037809677423</v>
      </c>
      <c r="E168" s="27">
        <f t="shared" si="14"/>
        <v>0</v>
      </c>
      <c r="F168" s="27">
        <f t="shared" si="14"/>
        <v>0</v>
      </c>
      <c r="G168" s="28">
        <f t="shared" si="14"/>
        <v>0</v>
      </c>
      <c r="H168" s="26">
        <f t="shared" si="14"/>
        <v>320.79458756274204</v>
      </c>
      <c r="I168" s="27">
        <f t="shared" si="14"/>
        <v>16.991934746000002</v>
      </c>
      <c r="J168" s="27">
        <f t="shared" si="14"/>
        <v>0</v>
      </c>
      <c r="K168" s="27">
        <f t="shared" si="14"/>
        <v>0</v>
      </c>
      <c r="L168" s="28">
        <f t="shared" si="14"/>
        <v>35.43574554274194</v>
      </c>
      <c r="M168" s="26">
        <f t="shared" si="14"/>
        <v>0</v>
      </c>
      <c r="N168" s="27">
        <f t="shared" si="14"/>
        <v>0</v>
      </c>
      <c r="O168" s="27">
        <f t="shared" si="14"/>
        <v>0</v>
      </c>
      <c r="P168" s="27">
        <f t="shared" si="14"/>
        <v>0</v>
      </c>
      <c r="Q168" s="28">
        <f t="shared" si="14"/>
        <v>0</v>
      </c>
      <c r="R168" s="26">
        <f t="shared" si="14"/>
        <v>205.48949089122578</v>
      </c>
      <c r="S168" s="27">
        <f t="shared" si="14"/>
        <v>5.998631294935484</v>
      </c>
      <c r="T168" s="27">
        <f t="shared" si="14"/>
        <v>0</v>
      </c>
      <c r="U168" s="27">
        <f t="shared" si="14"/>
        <v>0</v>
      </c>
      <c r="V168" s="28">
        <f t="shared" si="14"/>
        <v>12.969230656129032</v>
      </c>
      <c r="W168" s="26">
        <f t="shared" si="14"/>
        <v>0</v>
      </c>
      <c r="X168" s="27">
        <f t="shared" si="14"/>
        <v>0</v>
      </c>
      <c r="Y168" s="27">
        <f t="shared" si="14"/>
        <v>0</v>
      </c>
      <c r="Z168" s="27">
        <f t="shared" si="14"/>
        <v>0</v>
      </c>
      <c r="AA168" s="28">
        <f t="shared" si="14"/>
        <v>0</v>
      </c>
      <c r="AB168" s="26">
        <f t="shared" si="14"/>
        <v>0</v>
      </c>
      <c r="AC168" s="27">
        <f t="shared" si="14"/>
        <v>0</v>
      </c>
      <c r="AD168" s="27">
        <f t="shared" si="14"/>
        <v>0</v>
      </c>
      <c r="AE168" s="27">
        <f t="shared" si="14"/>
        <v>0</v>
      </c>
      <c r="AF168" s="28">
        <f t="shared" si="14"/>
        <v>0</v>
      </c>
      <c r="AG168" s="26">
        <f t="shared" si="14"/>
        <v>0</v>
      </c>
      <c r="AH168" s="27">
        <f t="shared" si="14"/>
        <v>0</v>
      </c>
      <c r="AI168" s="27">
        <f aca="true" t="shared" si="15" ref="AI168:BK168">SUM(AI167:AI167)</f>
        <v>0</v>
      </c>
      <c r="AJ168" s="27">
        <f t="shared" si="15"/>
        <v>0</v>
      </c>
      <c r="AK168" s="28">
        <f t="shared" si="15"/>
        <v>0</v>
      </c>
      <c r="AL168" s="26">
        <f t="shared" si="15"/>
        <v>0</v>
      </c>
      <c r="AM168" s="27">
        <f t="shared" si="15"/>
        <v>0</v>
      </c>
      <c r="AN168" s="27">
        <f t="shared" si="15"/>
        <v>0</v>
      </c>
      <c r="AO168" s="27">
        <f t="shared" si="15"/>
        <v>0</v>
      </c>
      <c r="AP168" s="28">
        <f t="shared" si="15"/>
        <v>0</v>
      </c>
      <c r="AQ168" s="26">
        <f t="shared" si="15"/>
        <v>0</v>
      </c>
      <c r="AR168" s="27">
        <f t="shared" si="15"/>
        <v>0</v>
      </c>
      <c r="AS168" s="27">
        <f t="shared" si="15"/>
        <v>0</v>
      </c>
      <c r="AT168" s="27">
        <f t="shared" si="15"/>
        <v>0</v>
      </c>
      <c r="AU168" s="28">
        <f t="shared" si="15"/>
        <v>0</v>
      </c>
      <c r="AV168" s="26">
        <f t="shared" si="15"/>
        <v>3157.838564081549</v>
      </c>
      <c r="AW168" s="27">
        <f t="shared" si="15"/>
        <v>221.01745888352116</v>
      </c>
      <c r="AX168" s="27">
        <f t="shared" si="15"/>
        <v>0.0011187484838709682</v>
      </c>
      <c r="AY168" s="27">
        <f t="shared" si="15"/>
        <v>0</v>
      </c>
      <c r="AZ168" s="28">
        <f t="shared" si="15"/>
        <v>649.6454529465485</v>
      </c>
      <c r="BA168" s="26">
        <f t="shared" si="15"/>
        <v>0</v>
      </c>
      <c r="BB168" s="27">
        <f t="shared" si="15"/>
        <v>0</v>
      </c>
      <c r="BC168" s="27">
        <f t="shared" si="15"/>
        <v>0</v>
      </c>
      <c r="BD168" s="27">
        <f t="shared" si="15"/>
        <v>0</v>
      </c>
      <c r="BE168" s="28">
        <f t="shared" si="15"/>
        <v>0</v>
      </c>
      <c r="BF168" s="26">
        <f t="shared" si="15"/>
        <v>2439.149278376644</v>
      </c>
      <c r="BG168" s="27">
        <f t="shared" si="15"/>
        <v>118.55566272612897</v>
      </c>
      <c r="BH168" s="27">
        <f t="shared" si="15"/>
        <v>0</v>
      </c>
      <c r="BI168" s="27">
        <f t="shared" si="15"/>
        <v>0</v>
      </c>
      <c r="BJ168" s="28">
        <f t="shared" si="15"/>
        <v>243.71583267145164</v>
      </c>
      <c r="BK168" s="29">
        <f t="shared" si="15"/>
        <v>7428.0805195061985</v>
      </c>
    </row>
    <row r="169" spans="3:63" ht="15" customHeight="1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</row>
    <row r="170" spans="1:63" s="25" customFormat="1" ht="15">
      <c r="A170" s="20" t="s">
        <v>10</v>
      </c>
      <c r="B170" s="12" t="s">
        <v>22</v>
      </c>
      <c r="C170" s="21"/>
      <c r="D170" s="22"/>
      <c r="E170" s="22"/>
      <c r="F170" s="22"/>
      <c r="G170" s="23"/>
      <c r="H170" s="21"/>
      <c r="I170" s="22"/>
      <c r="J170" s="22"/>
      <c r="K170" s="22"/>
      <c r="L170" s="23"/>
      <c r="M170" s="21"/>
      <c r="N170" s="22"/>
      <c r="O170" s="22"/>
      <c r="P170" s="22"/>
      <c r="Q170" s="23"/>
      <c r="R170" s="21"/>
      <c r="S170" s="22"/>
      <c r="T170" s="22"/>
      <c r="U170" s="22"/>
      <c r="V170" s="23"/>
      <c r="W170" s="21"/>
      <c r="X170" s="22"/>
      <c r="Y170" s="22"/>
      <c r="Z170" s="22"/>
      <c r="AA170" s="23"/>
      <c r="AB170" s="21"/>
      <c r="AC170" s="22"/>
      <c r="AD170" s="22"/>
      <c r="AE170" s="22"/>
      <c r="AF170" s="23"/>
      <c r="AG170" s="21"/>
      <c r="AH170" s="22"/>
      <c r="AI170" s="22"/>
      <c r="AJ170" s="22"/>
      <c r="AK170" s="23"/>
      <c r="AL170" s="21"/>
      <c r="AM170" s="22"/>
      <c r="AN170" s="22"/>
      <c r="AO170" s="22"/>
      <c r="AP170" s="23"/>
      <c r="AQ170" s="21"/>
      <c r="AR170" s="22"/>
      <c r="AS170" s="22"/>
      <c r="AT170" s="22"/>
      <c r="AU170" s="23"/>
      <c r="AV170" s="21"/>
      <c r="AW170" s="22"/>
      <c r="AX170" s="22"/>
      <c r="AY170" s="22"/>
      <c r="AZ170" s="23"/>
      <c r="BA170" s="21"/>
      <c r="BB170" s="22"/>
      <c r="BC170" s="22"/>
      <c r="BD170" s="22"/>
      <c r="BE170" s="23"/>
      <c r="BF170" s="21"/>
      <c r="BG170" s="22"/>
      <c r="BH170" s="22"/>
      <c r="BI170" s="22"/>
      <c r="BJ170" s="23"/>
      <c r="BK170" s="24"/>
    </row>
    <row r="171" spans="1:63" s="25" customFormat="1" ht="15">
      <c r="A171" s="20"/>
      <c r="B171" s="7" t="s">
        <v>231</v>
      </c>
      <c r="C171" s="21">
        <v>0</v>
      </c>
      <c r="D171" s="22">
        <v>0.015105</v>
      </c>
      <c r="E171" s="22">
        <v>0</v>
      </c>
      <c r="F171" s="22">
        <v>0</v>
      </c>
      <c r="G171" s="23">
        <v>0</v>
      </c>
      <c r="H171" s="21">
        <v>0.14375727500000002</v>
      </c>
      <c r="I171" s="22">
        <v>0.08428206499999996</v>
      </c>
      <c r="J171" s="22">
        <v>0</v>
      </c>
      <c r="K171" s="22">
        <v>0</v>
      </c>
      <c r="L171" s="23">
        <v>0.6976076049999999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0.07500621299999999</v>
      </c>
      <c r="S171" s="22">
        <v>0.19716292099999996</v>
      </c>
      <c r="T171" s="22">
        <v>0</v>
      </c>
      <c r="U171" s="22">
        <v>0</v>
      </c>
      <c r="V171" s="23">
        <v>0.22966663400000015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2.921634733</v>
      </c>
      <c r="AW171" s="22">
        <v>2.7034872619365515</v>
      </c>
      <c r="AX171" s="22">
        <v>5.5983000000000016E-05</v>
      </c>
      <c r="AY171" s="22">
        <v>0</v>
      </c>
      <c r="AZ171" s="23">
        <v>12.960869370000003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1.5515415850322583</v>
      </c>
      <c r="BG171" s="22">
        <v>1.2762387389999994</v>
      </c>
      <c r="BH171" s="22">
        <v>0</v>
      </c>
      <c r="BI171" s="22">
        <v>0</v>
      </c>
      <c r="BJ171" s="23">
        <v>2.956456422967742</v>
      </c>
      <c r="BK171" s="24">
        <f>SUM(C171:BJ171)</f>
        <v>25.812871807936553</v>
      </c>
    </row>
    <row r="172" spans="1:63" s="25" customFormat="1" ht="15">
      <c r="A172" s="20"/>
      <c r="B172" s="7" t="s">
        <v>232</v>
      </c>
      <c r="C172" s="21">
        <v>0</v>
      </c>
      <c r="D172" s="22">
        <v>0.7603291035483871</v>
      </c>
      <c r="E172" s="22">
        <v>0</v>
      </c>
      <c r="F172" s="22">
        <v>0</v>
      </c>
      <c r="G172" s="23">
        <v>0</v>
      </c>
      <c r="H172" s="21">
        <v>43.48368990616129</v>
      </c>
      <c r="I172" s="22">
        <v>2110.9216842825163</v>
      </c>
      <c r="J172" s="22">
        <v>7.934526333258063</v>
      </c>
      <c r="K172" s="22">
        <v>0</v>
      </c>
      <c r="L172" s="23">
        <v>794.8806069139355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23.468134859774192</v>
      </c>
      <c r="S172" s="22">
        <v>53.54631333125806</v>
      </c>
      <c r="T172" s="22">
        <v>0.02649309919354838</v>
      </c>
      <c r="U172" s="22">
        <v>0</v>
      </c>
      <c r="V172" s="23">
        <v>88.3538599543871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199.82350050906453</v>
      </c>
      <c r="AW172" s="22">
        <v>1102.182945908992</v>
      </c>
      <c r="AX172" s="22">
        <v>1.9759010297419353</v>
      </c>
      <c r="AY172" s="22">
        <v>0</v>
      </c>
      <c r="AZ172" s="23">
        <v>2473.8777136862586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79.71848793158063</v>
      </c>
      <c r="BG172" s="22">
        <v>291.383471439258</v>
      </c>
      <c r="BH172" s="22">
        <v>0.023069341290322582</v>
      </c>
      <c r="BI172" s="22">
        <v>0</v>
      </c>
      <c r="BJ172" s="23">
        <v>223.301285162</v>
      </c>
      <c r="BK172" s="24">
        <f aca="true" t="shared" si="16" ref="BK172:BK196">SUM(C172:BJ172)</f>
        <v>7495.662012792219</v>
      </c>
    </row>
    <row r="173" spans="1:63" s="25" customFormat="1" ht="15">
      <c r="A173" s="20"/>
      <c r="B173" s="7" t="s">
        <v>233</v>
      </c>
      <c r="C173" s="21">
        <v>0</v>
      </c>
      <c r="D173" s="22">
        <v>10.614606234612905</v>
      </c>
      <c r="E173" s="22">
        <v>0</v>
      </c>
      <c r="F173" s="22">
        <v>0</v>
      </c>
      <c r="G173" s="23">
        <v>0</v>
      </c>
      <c r="H173" s="21">
        <v>86.522717693</v>
      </c>
      <c r="I173" s="22">
        <v>15.725740178870968</v>
      </c>
      <c r="J173" s="22">
        <v>0.005097918741935483</v>
      </c>
      <c r="K173" s="22">
        <v>0</v>
      </c>
      <c r="L173" s="23">
        <v>80.65060092590322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38.24092311848387</v>
      </c>
      <c r="S173" s="22">
        <v>2.990512825225807</v>
      </c>
      <c r="T173" s="22">
        <v>0</v>
      </c>
      <c r="U173" s="22">
        <v>0</v>
      </c>
      <c r="V173" s="23">
        <v>14.230647340709677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581.9506484673869</v>
      </c>
      <c r="AW173" s="22">
        <v>89.99486951843257</v>
      </c>
      <c r="AX173" s="22">
        <v>0.008097235612903228</v>
      </c>
      <c r="AY173" s="22">
        <v>0</v>
      </c>
      <c r="AZ173" s="23">
        <v>421.00092103732254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261.9681621113548</v>
      </c>
      <c r="BG173" s="22">
        <v>15.488410724483867</v>
      </c>
      <c r="BH173" s="22">
        <v>0.1597949247741936</v>
      </c>
      <c r="BI173" s="22">
        <v>0</v>
      </c>
      <c r="BJ173" s="23">
        <v>65.55720803851612</v>
      </c>
      <c r="BK173" s="24">
        <f>SUM(C173:BJ173)</f>
        <v>1685.1089582934321</v>
      </c>
    </row>
    <row r="174" spans="1:63" s="25" customFormat="1" ht="15">
      <c r="A174" s="20"/>
      <c r="B174" s="7" t="s">
        <v>234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1.1403339840322582</v>
      </c>
      <c r="I174" s="22">
        <v>0.0715165456451613</v>
      </c>
      <c r="J174" s="22">
        <v>0</v>
      </c>
      <c r="K174" s="22">
        <v>0</v>
      </c>
      <c r="L174" s="23">
        <v>2.07372468632258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1.095252066935484</v>
      </c>
      <c r="S174" s="22">
        <v>0.4604530856774194</v>
      </c>
      <c r="T174" s="22">
        <v>0</v>
      </c>
      <c r="U174" s="22">
        <v>0</v>
      </c>
      <c r="V174" s="23">
        <v>0.703946589548387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18.16552356309677</v>
      </c>
      <c r="AW174" s="22">
        <v>7.893490854113537</v>
      </c>
      <c r="AX174" s="22">
        <v>0</v>
      </c>
      <c r="AY174" s="22">
        <v>0</v>
      </c>
      <c r="AZ174" s="23">
        <v>42.57145470232259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18.130145996451613</v>
      </c>
      <c r="BG174" s="22">
        <v>5.491492192258065</v>
      </c>
      <c r="BH174" s="22">
        <v>0</v>
      </c>
      <c r="BI174" s="22">
        <v>0</v>
      </c>
      <c r="BJ174" s="23">
        <v>21.110622390322582</v>
      </c>
      <c r="BK174" s="24">
        <f>SUM(C174:BJ174)</f>
        <v>118.90795665672644</v>
      </c>
    </row>
    <row r="175" spans="1:63" s="25" customFormat="1" ht="15">
      <c r="A175" s="20"/>
      <c r="B175" s="7" t="s">
        <v>235</v>
      </c>
      <c r="C175" s="21">
        <v>0</v>
      </c>
      <c r="D175" s="22">
        <v>0</v>
      </c>
      <c r="E175" s="22">
        <v>0</v>
      </c>
      <c r="F175" s="22">
        <v>0</v>
      </c>
      <c r="G175" s="23">
        <v>0</v>
      </c>
      <c r="H175" s="21">
        <v>0.22967125274193548</v>
      </c>
      <c r="I175" s="22">
        <v>0.08604518967741936</v>
      </c>
      <c r="J175" s="22">
        <v>0</v>
      </c>
      <c r="K175" s="22">
        <v>0</v>
      </c>
      <c r="L175" s="23">
        <v>2.569750911451613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0.11612235303225808</v>
      </c>
      <c r="S175" s="22">
        <v>0.005660867741935484</v>
      </c>
      <c r="T175" s="22">
        <v>0</v>
      </c>
      <c r="U175" s="22">
        <v>0</v>
      </c>
      <c r="V175" s="23">
        <v>0.011887822258064517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24.895301594806448</v>
      </c>
      <c r="AW175" s="22">
        <v>20.382727512030804</v>
      </c>
      <c r="AX175" s="22">
        <v>0</v>
      </c>
      <c r="AY175" s="22">
        <v>0.20948885161290323</v>
      </c>
      <c r="AZ175" s="23">
        <v>150.53259985903225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9.765060930225806</v>
      </c>
      <c r="BG175" s="22">
        <v>4.004599913161291</v>
      </c>
      <c r="BH175" s="22">
        <v>0</v>
      </c>
      <c r="BI175" s="22">
        <v>0</v>
      </c>
      <c r="BJ175" s="23">
        <v>24.117450056354848</v>
      </c>
      <c r="BK175" s="24">
        <f t="shared" si="16"/>
        <v>236.92636711412757</v>
      </c>
    </row>
    <row r="176" spans="1:63" s="25" customFormat="1" ht="15">
      <c r="A176" s="20"/>
      <c r="B176" s="7" t="s">
        <v>236</v>
      </c>
      <c r="C176" s="21">
        <v>0</v>
      </c>
      <c r="D176" s="22">
        <v>4.939154838709678</v>
      </c>
      <c r="E176" s="22">
        <v>0</v>
      </c>
      <c r="F176" s="22">
        <v>0</v>
      </c>
      <c r="G176" s="23">
        <v>0</v>
      </c>
      <c r="H176" s="21">
        <v>1.3169926295161294</v>
      </c>
      <c r="I176" s="22">
        <v>0.44545389035483873</v>
      </c>
      <c r="J176" s="22">
        <v>0</v>
      </c>
      <c r="K176" s="22">
        <v>0</v>
      </c>
      <c r="L176" s="23">
        <v>2.038129838322581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1.024931499580645</v>
      </c>
      <c r="S176" s="22">
        <v>0.1429899111935484</v>
      </c>
      <c r="T176" s="22">
        <v>0</v>
      </c>
      <c r="U176" s="22">
        <v>0</v>
      </c>
      <c r="V176" s="23">
        <v>0.798483961516129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15.88010921354839</v>
      </c>
      <c r="AW176" s="22">
        <v>5.735397522690658</v>
      </c>
      <c r="AX176" s="22">
        <v>0</v>
      </c>
      <c r="AY176" s="22">
        <v>0</v>
      </c>
      <c r="AZ176" s="23">
        <v>33.932260870322565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14.633463424290328</v>
      </c>
      <c r="BG176" s="22">
        <v>1.553464369225807</v>
      </c>
      <c r="BH176" s="22">
        <v>0</v>
      </c>
      <c r="BI176" s="22">
        <v>0</v>
      </c>
      <c r="BJ176" s="23">
        <v>10.174718245419353</v>
      </c>
      <c r="BK176" s="24">
        <f t="shared" si="16"/>
        <v>92.61555021469066</v>
      </c>
    </row>
    <row r="177" spans="1:63" s="25" customFormat="1" ht="15">
      <c r="A177" s="20"/>
      <c r="B177" s="7" t="s">
        <v>237</v>
      </c>
      <c r="C177" s="21">
        <v>0</v>
      </c>
      <c r="D177" s="22">
        <v>5.2077064516129035</v>
      </c>
      <c r="E177" s="22">
        <v>0</v>
      </c>
      <c r="F177" s="22">
        <v>0</v>
      </c>
      <c r="G177" s="23">
        <v>0</v>
      </c>
      <c r="H177" s="21">
        <v>0.7965986109677421</v>
      </c>
      <c r="I177" s="22">
        <v>0.20106954609677416</v>
      </c>
      <c r="J177" s="22">
        <v>0</v>
      </c>
      <c r="K177" s="22">
        <v>0</v>
      </c>
      <c r="L177" s="23">
        <v>1.2754915435161287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0.5881289761290323</v>
      </c>
      <c r="S177" s="22">
        <v>0.003124623870967742</v>
      </c>
      <c r="T177" s="22">
        <v>0</v>
      </c>
      <c r="U177" s="22">
        <v>0</v>
      </c>
      <c r="V177" s="23">
        <v>0.37476914529032257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6.353482087741936</v>
      </c>
      <c r="AW177" s="22">
        <v>1.924199211828102</v>
      </c>
      <c r="AX177" s="22">
        <v>0</v>
      </c>
      <c r="AY177" s="22">
        <v>0</v>
      </c>
      <c r="AZ177" s="23">
        <v>13.459883817903227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6.496139781612904</v>
      </c>
      <c r="BG177" s="22">
        <v>0.5114112192258065</v>
      </c>
      <c r="BH177" s="22">
        <v>0</v>
      </c>
      <c r="BI177" s="22">
        <v>0</v>
      </c>
      <c r="BJ177" s="23">
        <v>5.657480205129033</v>
      </c>
      <c r="BK177" s="24">
        <f>SUM(C177:BJ177)</f>
        <v>42.849485220924876</v>
      </c>
    </row>
    <row r="178" spans="1:63" s="25" customFormat="1" ht="15">
      <c r="A178" s="20"/>
      <c r="B178" s="7" t="s">
        <v>260</v>
      </c>
      <c r="C178" s="21">
        <v>0</v>
      </c>
      <c r="D178" s="22">
        <v>2.254085806451613</v>
      </c>
      <c r="E178" s="22">
        <v>0</v>
      </c>
      <c r="F178" s="22">
        <v>0</v>
      </c>
      <c r="G178" s="23">
        <v>0</v>
      </c>
      <c r="H178" s="21">
        <v>2.807361519290323</v>
      </c>
      <c r="I178" s="22">
        <v>0.4445263543548387</v>
      </c>
      <c r="J178" s="22">
        <v>0</v>
      </c>
      <c r="K178" s="22">
        <v>0</v>
      </c>
      <c r="L178" s="23">
        <v>3.7519476091290325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1.8442657620645158</v>
      </c>
      <c r="S178" s="22">
        <v>0.22546204916129023</v>
      </c>
      <c r="T178" s="22">
        <v>0</v>
      </c>
      <c r="U178" s="22">
        <v>0</v>
      </c>
      <c r="V178" s="23">
        <v>2.0779194235161293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54.99791186293549</v>
      </c>
      <c r="AW178" s="22">
        <v>12.379560867093176</v>
      </c>
      <c r="AX178" s="22">
        <v>0</v>
      </c>
      <c r="AY178" s="22">
        <v>0</v>
      </c>
      <c r="AZ178" s="23">
        <v>199.60066673612906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53.99107079374194</v>
      </c>
      <c r="BG178" s="22">
        <v>6.238022446838709</v>
      </c>
      <c r="BH178" s="22">
        <v>1.4725029599032258</v>
      </c>
      <c r="BI178" s="22">
        <v>0</v>
      </c>
      <c r="BJ178" s="23">
        <v>105.21869789509677</v>
      </c>
      <c r="BK178" s="24">
        <f t="shared" si="16"/>
        <v>447.3040020857061</v>
      </c>
    </row>
    <row r="179" spans="1:63" s="25" customFormat="1" ht="15">
      <c r="A179" s="20"/>
      <c r="B179" s="7" t="s">
        <v>238</v>
      </c>
      <c r="C179" s="21">
        <v>0</v>
      </c>
      <c r="D179" s="22">
        <v>33.78674426838711</v>
      </c>
      <c r="E179" s="22">
        <v>0</v>
      </c>
      <c r="F179" s="22">
        <v>0</v>
      </c>
      <c r="G179" s="23">
        <v>0</v>
      </c>
      <c r="H179" s="21">
        <v>223.06137078248383</v>
      </c>
      <c r="I179" s="22">
        <v>739.5657516851616</v>
      </c>
      <c r="J179" s="22">
        <v>13.081001349032258</v>
      </c>
      <c r="K179" s="22">
        <v>0</v>
      </c>
      <c r="L179" s="23">
        <v>310.02739148364515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117.53827644322581</v>
      </c>
      <c r="S179" s="22">
        <v>71.5535536559355</v>
      </c>
      <c r="T179" s="22">
        <v>3.6756263758709675</v>
      </c>
      <c r="U179" s="22">
        <v>0</v>
      </c>
      <c r="V179" s="23">
        <v>80.44928201045163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1947.0801319020654</v>
      </c>
      <c r="AW179" s="22">
        <v>505.9136951239074</v>
      </c>
      <c r="AX179" s="22">
        <v>0.8849571972903224</v>
      </c>
      <c r="AY179" s="22">
        <v>0.001251796580645161</v>
      </c>
      <c r="AZ179" s="23">
        <v>2968.550198315518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1279.4640061358714</v>
      </c>
      <c r="BG179" s="22">
        <v>124.16834229761291</v>
      </c>
      <c r="BH179" s="22">
        <v>0.21101602554838703</v>
      </c>
      <c r="BI179" s="22">
        <v>0</v>
      </c>
      <c r="BJ179" s="23">
        <v>751.7274649103873</v>
      </c>
      <c r="BK179" s="24">
        <f t="shared" si="16"/>
        <v>9170.740061758977</v>
      </c>
    </row>
    <row r="180" spans="1:63" s="25" customFormat="1" ht="15">
      <c r="A180" s="20"/>
      <c r="B180" s="7" t="s">
        <v>239</v>
      </c>
      <c r="C180" s="21">
        <v>0</v>
      </c>
      <c r="D180" s="22">
        <v>0.46198237596774194</v>
      </c>
      <c r="E180" s="22">
        <v>0</v>
      </c>
      <c r="F180" s="22">
        <v>0</v>
      </c>
      <c r="G180" s="23">
        <v>0</v>
      </c>
      <c r="H180" s="21">
        <v>175.8839243510968</v>
      </c>
      <c r="I180" s="22">
        <v>116.69524524361292</v>
      </c>
      <c r="J180" s="22">
        <v>3.323602065419356</v>
      </c>
      <c r="K180" s="22">
        <v>210.070485062613</v>
      </c>
      <c r="L180" s="23">
        <v>455.32668117706453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87.7255958632258</v>
      </c>
      <c r="S180" s="22">
        <v>19.879880690322576</v>
      </c>
      <c r="T180" s="22">
        <v>0</v>
      </c>
      <c r="U180" s="22">
        <v>0</v>
      </c>
      <c r="V180" s="23">
        <v>38.95974679896775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2546.8088253112887</v>
      </c>
      <c r="AW180" s="22">
        <v>255.689596322176</v>
      </c>
      <c r="AX180" s="22">
        <v>0.268369642</v>
      </c>
      <c r="AY180" s="22">
        <v>0.018578159354838707</v>
      </c>
      <c r="AZ180" s="23">
        <v>1177.2797488846777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1410.5095887623868</v>
      </c>
      <c r="BG180" s="22">
        <v>71.61639571751611</v>
      </c>
      <c r="BH180" s="22">
        <v>0.03692511029032256</v>
      </c>
      <c r="BI180" s="22">
        <v>0</v>
      </c>
      <c r="BJ180" s="23">
        <v>273.78590625448385</v>
      </c>
      <c r="BK180" s="24">
        <f t="shared" si="16"/>
        <v>6844.341077792465</v>
      </c>
    </row>
    <row r="181" spans="1:63" s="25" customFormat="1" ht="15">
      <c r="A181" s="20"/>
      <c r="B181" s="7" t="s">
        <v>240</v>
      </c>
      <c r="C181" s="21">
        <v>0</v>
      </c>
      <c r="D181" s="22">
        <v>0.49685112903225803</v>
      </c>
      <c r="E181" s="22">
        <v>0</v>
      </c>
      <c r="F181" s="22">
        <v>0</v>
      </c>
      <c r="G181" s="23">
        <v>0</v>
      </c>
      <c r="H181" s="21">
        <v>3.3709895564516135</v>
      </c>
      <c r="I181" s="22">
        <v>1.228765251483871</v>
      </c>
      <c r="J181" s="22">
        <v>0</v>
      </c>
      <c r="K181" s="22">
        <v>0</v>
      </c>
      <c r="L181" s="23">
        <v>13.870294386387098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2.0351404915161293</v>
      </c>
      <c r="S181" s="22">
        <v>1.6538248759032255</v>
      </c>
      <c r="T181" s="22">
        <v>0</v>
      </c>
      <c r="U181" s="22">
        <v>0</v>
      </c>
      <c r="V181" s="23">
        <v>4.09353655248387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67.28237727287099</v>
      </c>
      <c r="AW181" s="22">
        <v>36.507308114733405</v>
      </c>
      <c r="AX181" s="22">
        <v>0.005287756516129032</v>
      </c>
      <c r="AY181" s="22">
        <v>0</v>
      </c>
      <c r="AZ181" s="23">
        <v>218.02816798232257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37.44601199974194</v>
      </c>
      <c r="BG181" s="22">
        <v>17.764878440838707</v>
      </c>
      <c r="BH181" s="22">
        <v>0</v>
      </c>
      <c r="BI181" s="22">
        <v>0</v>
      </c>
      <c r="BJ181" s="23">
        <v>52.64898362229033</v>
      </c>
      <c r="BK181" s="24">
        <f t="shared" si="16"/>
        <v>456.43241743257215</v>
      </c>
    </row>
    <row r="182" spans="1:63" s="25" customFormat="1" ht="15">
      <c r="A182" s="20"/>
      <c r="B182" s="7" t="s">
        <v>241</v>
      </c>
      <c r="C182" s="21">
        <v>0</v>
      </c>
      <c r="D182" s="22">
        <v>39.84334840780645</v>
      </c>
      <c r="E182" s="22">
        <v>0</v>
      </c>
      <c r="F182" s="22">
        <v>0</v>
      </c>
      <c r="G182" s="23">
        <v>0</v>
      </c>
      <c r="H182" s="21">
        <v>275.58836366841933</v>
      </c>
      <c r="I182" s="22">
        <v>24.11355662506452</v>
      </c>
      <c r="J182" s="22">
        <v>0</v>
      </c>
      <c r="K182" s="22">
        <v>0</v>
      </c>
      <c r="L182" s="23">
        <v>112.81348748187092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96.58217327403223</v>
      </c>
      <c r="S182" s="22">
        <v>25.969494246935483</v>
      </c>
      <c r="T182" s="22">
        <v>0</v>
      </c>
      <c r="U182" s="22">
        <v>0</v>
      </c>
      <c r="V182" s="23">
        <v>25.003090096580642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2515.0751395590028</v>
      </c>
      <c r="AW182" s="22">
        <v>196.21197723220465</v>
      </c>
      <c r="AX182" s="22">
        <v>0.4017931854838709</v>
      </c>
      <c r="AY182" s="22">
        <v>0</v>
      </c>
      <c r="AZ182" s="23">
        <v>739.3161810076773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1179.2162573948065</v>
      </c>
      <c r="BG182" s="22">
        <v>55.731300690290325</v>
      </c>
      <c r="BH182" s="22">
        <v>0</v>
      </c>
      <c r="BI182" s="22">
        <v>0</v>
      </c>
      <c r="BJ182" s="23">
        <v>172.01018053283875</v>
      </c>
      <c r="BK182" s="24">
        <f t="shared" si="16"/>
        <v>5457.876343403013</v>
      </c>
    </row>
    <row r="183" spans="1:63" s="25" customFormat="1" ht="15">
      <c r="A183" s="20"/>
      <c r="B183" s="7" t="s">
        <v>242</v>
      </c>
      <c r="C183" s="21">
        <v>0</v>
      </c>
      <c r="D183" s="22">
        <v>11.60309695387097</v>
      </c>
      <c r="E183" s="22">
        <v>0</v>
      </c>
      <c r="F183" s="22">
        <v>0</v>
      </c>
      <c r="G183" s="23">
        <v>0</v>
      </c>
      <c r="H183" s="21">
        <v>85.17765412161292</v>
      </c>
      <c r="I183" s="22">
        <v>53.65729918480643</v>
      </c>
      <c r="J183" s="22">
        <v>0</v>
      </c>
      <c r="K183" s="22">
        <v>0</v>
      </c>
      <c r="L183" s="23">
        <v>25.618693156225813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27.52847610625806</v>
      </c>
      <c r="S183" s="22">
        <v>10.684703963096771</v>
      </c>
      <c r="T183" s="22">
        <v>0</v>
      </c>
      <c r="U183" s="22">
        <v>0</v>
      </c>
      <c r="V183" s="23">
        <v>4.416798251419354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954.0258115872253</v>
      </c>
      <c r="AW183" s="22">
        <v>98.29551169958064</v>
      </c>
      <c r="AX183" s="22">
        <v>0.037134658</v>
      </c>
      <c r="AY183" s="22">
        <v>0</v>
      </c>
      <c r="AZ183" s="23">
        <v>202.8939737436129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449.5542326169678</v>
      </c>
      <c r="BG183" s="22">
        <v>25.31332893132258</v>
      </c>
      <c r="BH183" s="22">
        <v>0.02151905158064516</v>
      </c>
      <c r="BI183" s="22">
        <v>0</v>
      </c>
      <c r="BJ183" s="23">
        <v>30.02555485825807</v>
      </c>
      <c r="BK183" s="24">
        <f t="shared" si="16"/>
        <v>1978.8537888838384</v>
      </c>
    </row>
    <row r="184" spans="1:63" s="25" customFormat="1" ht="15">
      <c r="A184" s="20"/>
      <c r="B184" s="7" t="s">
        <v>261</v>
      </c>
      <c r="C184" s="21">
        <v>0</v>
      </c>
      <c r="D184" s="22">
        <v>5.870420393096772</v>
      </c>
      <c r="E184" s="22">
        <v>0</v>
      </c>
      <c r="F184" s="22">
        <v>0</v>
      </c>
      <c r="G184" s="23">
        <v>0</v>
      </c>
      <c r="H184" s="21">
        <v>2.430931088774194</v>
      </c>
      <c r="I184" s="22">
        <v>6.428148097612903</v>
      </c>
      <c r="J184" s="22">
        <v>0</v>
      </c>
      <c r="K184" s="22">
        <v>0</v>
      </c>
      <c r="L184" s="23">
        <v>3.1117277781935484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1.0199298295483872</v>
      </c>
      <c r="S184" s="22">
        <v>0.030436223870967748</v>
      </c>
      <c r="T184" s="22">
        <v>0</v>
      </c>
      <c r="U184" s="22">
        <v>0</v>
      </c>
      <c r="V184" s="23">
        <v>0.280421004483871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3.0701759256451617</v>
      </c>
      <c r="AW184" s="22">
        <v>0.9430791686409078</v>
      </c>
      <c r="AX184" s="22">
        <v>0</v>
      </c>
      <c r="AY184" s="22">
        <v>0</v>
      </c>
      <c r="AZ184" s="23">
        <v>11.731502217709673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0.8218446714516127</v>
      </c>
      <c r="BG184" s="22">
        <v>0.0024831761612903232</v>
      </c>
      <c r="BH184" s="22">
        <v>0</v>
      </c>
      <c r="BI184" s="22">
        <v>0</v>
      </c>
      <c r="BJ184" s="23">
        <v>0.4214610538709677</v>
      </c>
      <c r="BK184" s="24">
        <f t="shared" si="16"/>
        <v>36.162560629060266</v>
      </c>
    </row>
    <row r="185" spans="1:63" s="25" customFormat="1" ht="15">
      <c r="A185" s="20"/>
      <c r="B185" s="7" t="s">
        <v>243</v>
      </c>
      <c r="C185" s="21">
        <v>0</v>
      </c>
      <c r="D185" s="22">
        <v>17.685480648000002</v>
      </c>
      <c r="E185" s="22">
        <v>0</v>
      </c>
      <c r="F185" s="22">
        <v>0</v>
      </c>
      <c r="G185" s="23">
        <v>0</v>
      </c>
      <c r="H185" s="21">
        <v>71.42419542222581</v>
      </c>
      <c r="I185" s="22">
        <v>23.392805486419352</v>
      </c>
      <c r="J185" s="22">
        <v>0</v>
      </c>
      <c r="K185" s="22">
        <v>0</v>
      </c>
      <c r="L185" s="23">
        <v>51.840161851999994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45.31282858487096</v>
      </c>
      <c r="S185" s="22">
        <v>11.287728415225805</v>
      </c>
      <c r="T185" s="22">
        <v>0</v>
      </c>
      <c r="U185" s="22">
        <v>0</v>
      </c>
      <c r="V185" s="23">
        <v>18.373616853290326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1299.2055334399038</v>
      </c>
      <c r="AW185" s="22">
        <v>125.73883042456475</v>
      </c>
      <c r="AX185" s="22">
        <v>0.019886949967741933</v>
      </c>
      <c r="AY185" s="22">
        <v>0.16363206741935488</v>
      </c>
      <c r="AZ185" s="23">
        <v>457.0341465699677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855.8885087428067</v>
      </c>
      <c r="BG185" s="22">
        <v>40.000798857483865</v>
      </c>
      <c r="BH185" s="22">
        <v>0.29881191225806447</v>
      </c>
      <c r="BI185" s="22">
        <v>0</v>
      </c>
      <c r="BJ185" s="23">
        <v>123.91588603303228</v>
      </c>
      <c r="BK185" s="24">
        <f t="shared" si="16"/>
        <v>3141.5828522594356</v>
      </c>
    </row>
    <row r="186" spans="1:63" s="25" customFormat="1" ht="15">
      <c r="A186" s="20"/>
      <c r="B186" s="7" t="s">
        <v>244</v>
      </c>
      <c r="C186" s="21">
        <v>0</v>
      </c>
      <c r="D186" s="22">
        <v>0.6153221107741934</v>
      </c>
      <c r="E186" s="22">
        <v>0</v>
      </c>
      <c r="F186" s="22">
        <v>0</v>
      </c>
      <c r="G186" s="23">
        <v>0</v>
      </c>
      <c r="H186" s="21">
        <v>3.026863039935484</v>
      </c>
      <c r="I186" s="22">
        <v>0.17922272596774194</v>
      </c>
      <c r="J186" s="22">
        <v>0</v>
      </c>
      <c r="K186" s="22">
        <v>0</v>
      </c>
      <c r="L186" s="23">
        <v>1.9969603026774199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1.2973062680000005</v>
      </c>
      <c r="S186" s="22">
        <v>0.06610186858064518</v>
      </c>
      <c r="T186" s="22">
        <v>0</v>
      </c>
      <c r="U186" s="22">
        <v>0</v>
      </c>
      <c r="V186" s="23">
        <v>0.2927347362258064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28.679493284935486</v>
      </c>
      <c r="AW186" s="22">
        <v>4.042294388112137</v>
      </c>
      <c r="AX186" s="22">
        <v>0</v>
      </c>
      <c r="AY186" s="22">
        <v>0</v>
      </c>
      <c r="AZ186" s="23">
        <v>14.66932272167742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14.039611046806453</v>
      </c>
      <c r="BG186" s="22">
        <v>1.6035891945806449</v>
      </c>
      <c r="BH186" s="22">
        <v>0</v>
      </c>
      <c r="BI186" s="22">
        <v>0</v>
      </c>
      <c r="BJ186" s="23">
        <v>3.954798837032258</v>
      </c>
      <c r="BK186" s="24">
        <f t="shared" si="16"/>
        <v>74.4636205253057</v>
      </c>
    </row>
    <row r="187" spans="1:63" s="25" customFormat="1" ht="15">
      <c r="A187" s="20"/>
      <c r="B187" s="7" t="s">
        <v>245</v>
      </c>
      <c r="C187" s="21">
        <v>0</v>
      </c>
      <c r="D187" s="22">
        <v>0.7265514317741936</v>
      </c>
      <c r="E187" s="22">
        <v>0</v>
      </c>
      <c r="F187" s="22">
        <v>0</v>
      </c>
      <c r="G187" s="23">
        <v>0</v>
      </c>
      <c r="H187" s="21">
        <v>13.363062548387097</v>
      </c>
      <c r="I187" s="22">
        <v>12.342546877935481</v>
      </c>
      <c r="J187" s="22">
        <v>9.6104331126129</v>
      </c>
      <c r="K187" s="22">
        <v>0</v>
      </c>
      <c r="L187" s="23">
        <v>36.351823577935484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7.023236074741936</v>
      </c>
      <c r="S187" s="22">
        <v>9.784109864225808</v>
      </c>
      <c r="T187" s="22">
        <v>0.05707813329032257</v>
      </c>
      <c r="U187" s="22">
        <v>0</v>
      </c>
      <c r="V187" s="23">
        <v>19.567913112064517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282.0856290723225</v>
      </c>
      <c r="AW187" s="22">
        <v>159.17557382592278</v>
      </c>
      <c r="AX187" s="22">
        <v>0</v>
      </c>
      <c r="AY187" s="22">
        <v>0</v>
      </c>
      <c r="AZ187" s="23">
        <v>1348.2826565652256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210.30538996074193</v>
      </c>
      <c r="BG187" s="22">
        <v>74.06083859516131</v>
      </c>
      <c r="BH187" s="22">
        <v>1.7440715800322582</v>
      </c>
      <c r="BI187" s="22">
        <v>0</v>
      </c>
      <c r="BJ187" s="23">
        <v>433.8828713589357</v>
      </c>
      <c r="BK187" s="24">
        <f t="shared" si="16"/>
        <v>2618.3637856913097</v>
      </c>
    </row>
    <row r="188" spans="1:63" s="25" customFormat="1" ht="15">
      <c r="A188" s="20"/>
      <c r="B188" s="7" t="s">
        <v>246</v>
      </c>
      <c r="C188" s="21">
        <v>0</v>
      </c>
      <c r="D188" s="22">
        <v>0.5768337572580644</v>
      </c>
      <c r="E188" s="22">
        <v>0</v>
      </c>
      <c r="F188" s="22">
        <v>0</v>
      </c>
      <c r="G188" s="23">
        <v>0</v>
      </c>
      <c r="H188" s="21">
        <v>20.340900081806453</v>
      </c>
      <c r="I188" s="22">
        <v>16.919890931483874</v>
      </c>
      <c r="J188" s="22">
        <v>0</v>
      </c>
      <c r="K188" s="22">
        <v>0</v>
      </c>
      <c r="L188" s="23">
        <v>47.59670327877417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8.396345826</v>
      </c>
      <c r="S188" s="22">
        <v>21.656597030516135</v>
      </c>
      <c r="T188" s="22">
        <v>0</v>
      </c>
      <c r="U188" s="22">
        <v>0</v>
      </c>
      <c r="V188" s="23">
        <v>8.189040875032259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36.938795499064504</v>
      </c>
      <c r="AW188" s="22">
        <v>11.699681104433715</v>
      </c>
      <c r="AX188" s="22">
        <v>0</v>
      </c>
      <c r="AY188" s="22">
        <v>0</v>
      </c>
      <c r="AZ188" s="23">
        <v>24.765363689774194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15.53391751341935</v>
      </c>
      <c r="BG188" s="22">
        <v>5.439759577483872</v>
      </c>
      <c r="BH188" s="22">
        <v>0</v>
      </c>
      <c r="BI188" s="22">
        <v>0</v>
      </c>
      <c r="BJ188" s="23">
        <v>6.132646971096774</v>
      </c>
      <c r="BK188" s="24">
        <f t="shared" si="16"/>
        <v>224.18647613614337</v>
      </c>
    </row>
    <row r="189" spans="1:63" s="25" customFormat="1" ht="15">
      <c r="A189" s="20"/>
      <c r="B189" s="7" t="s">
        <v>247</v>
      </c>
      <c r="C189" s="21">
        <v>0</v>
      </c>
      <c r="D189" s="22">
        <v>2.876897270516129</v>
      </c>
      <c r="E189" s="22">
        <v>0</v>
      </c>
      <c r="F189" s="22">
        <v>0</v>
      </c>
      <c r="G189" s="23">
        <v>0</v>
      </c>
      <c r="H189" s="21">
        <v>170.7232466493548</v>
      </c>
      <c r="I189" s="22">
        <v>69.14680765190322</v>
      </c>
      <c r="J189" s="22">
        <v>0</v>
      </c>
      <c r="K189" s="22">
        <v>0</v>
      </c>
      <c r="L189" s="23">
        <v>184.56750623245162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68.63714011570966</v>
      </c>
      <c r="S189" s="22">
        <v>5.481457493774195</v>
      </c>
      <c r="T189" s="22">
        <v>0</v>
      </c>
      <c r="U189" s="22">
        <v>0</v>
      </c>
      <c r="V189" s="23">
        <v>39.44779005367743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826.1443665994199</v>
      </c>
      <c r="AW189" s="22">
        <v>177.76106211031515</v>
      </c>
      <c r="AX189" s="22">
        <v>0.5461145923225807</v>
      </c>
      <c r="AY189" s="22">
        <v>0</v>
      </c>
      <c r="AZ189" s="23">
        <v>771.0727359511613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395.3768961715163</v>
      </c>
      <c r="BG189" s="22">
        <v>55.620846681451624</v>
      </c>
      <c r="BH189" s="22">
        <v>0.054234190806451615</v>
      </c>
      <c r="BI189" s="22">
        <v>0</v>
      </c>
      <c r="BJ189" s="23">
        <v>122.26017048154837</v>
      </c>
      <c r="BK189" s="24">
        <f t="shared" si="16"/>
        <v>2889.7172722459286</v>
      </c>
    </row>
    <row r="190" spans="1:63" s="25" customFormat="1" ht="15">
      <c r="A190" s="20"/>
      <c r="B190" s="7" t="s">
        <v>248</v>
      </c>
      <c r="C190" s="21">
        <v>0</v>
      </c>
      <c r="D190" s="22">
        <v>0.4986077222258065</v>
      </c>
      <c r="E190" s="22">
        <v>0</v>
      </c>
      <c r="F190" s="22">
        <v>0</v>
      </c>
      <c r="G190" s="23">
        <v>0</v>
      </c>
      <c r="H190" s="21">
        <v>34.767340380870976</v>
      </c>
      <c r="I190" s="22">
        <v>2.1522375620000003</v>
      </c>
      <c r="J190" s="22">
        <v>0</v>
      </c>
      <c r="K190" s="22">
        <v>0</v>
      </c>
      <c r="L190" s="23">
        <v>13.146428539387099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15.735841346032252</v>
      </c>
      <c r="S190" s="22">
        <v>0.3711746208064515</v>
      </c>
      <c r="T190" s="22">
        <v>0</v>
      </c>
      <c r="U190" s="22">
        <v>0</v>
      </c>
      <c r="V190" s="23">
        <v>2.166235528645161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475.53207010496715</v>
      </c>
      <c r="AW190" s="22">
        <v>24.50676656577907</v>
      </c>
      <c r="AX190" s="22">
        <v>0</v>
      </c>
      <c r="AY190" s="22">
        <v>0</v>
      </c>
      <c r="AZ190" s="23">
        <v>97.74415967080648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213.75544694238718</v>
      </c>
      <c r="BG190" s="22">
        <v>8.573220111258063</v>
      </c>
      <c r="BH190" s="22">
        <v>0.1766561419354839</v>
      </c>
      <c r="BI190" s="22">
        <v>0</v>
      </c>
      <c r="BJ190" s="23">
        <v>16.854028851612902</v>
      </c>
      <c r="BK190" s="24">
        <f t="shared" si="16"/>
        <v>905.9802140887141</v>
      </c>
    </row>
    <row r="191" spans="1:63" s="25" customFormat="1" ht="15">
      <c r="A191" s="20"/>
      <c r="B191" s="7" t="s">
        <v>249</v>
      </c>
      <c r="C191" s="21">
        <v>0</v>
      </c>
      <c r="D191" s="22">
        <v>0.6182254761612902</v>
      </c>
      <c r="E191" s="22">
        <v>0</v>
      </c>
      <c r="F191" s="22">
        <v>0</v>
      </c>
      <c r="G191" s="23">
        <v>0</v>
      </c>
      <c r="H191" s="21">
        <v>1.7568589138709676</v>
      </c>
      <c r="I191" s="22">
        <v>0.02536687880645161</v>
      </c>
      <c r="J191" s="22">
        <v>0</v>
      </c>
      <c r="K191" s="22">
        <v>0</v>
      </c>
      <c r="L191" s="23">
        <v>1.4008937691935488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0.40855479325806454</v>
      </c>
      <c r="S191" s="22">
        <v>0.3818789949354837</v>
      </c>
      <c r="T191" s="22">
        <v>0</v>
      </c>
      <c r="U191" s="22">
        <v>0</v>
      </c>
      <c r="V191" s="23">
        <v>0.5472238070645162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9.306323502419357</v>
      </c>
      <c r="AW191" s="22">
        <v>0.37675038864982413</v>
      </c>
      <c r="AX191" s="22">
        <v>0</v>
      </c>
      <c r="AY191" s="22">
        <v>0</v>
      </c>
      <c r="AZ191" s="23">
        <v>1.381879221516129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3.42894196132258</v>
      </c>
      <c r="BG191" s="22">
        <v>0.031594174548387095</v>
      </c>
      <c r="BH191" s="22">
        <v>0</v>
      </c>
      <c r="BI191" s="22">
        <v>0</v>
      </c>
      <c r="BJ191" s="23">
        <v>0.49551842503225807</v>
      </c>
      <c r="BK191" s="24">
        <f t="shared" si="16"/>
        <v>20.160010306778858</v>
      </c>
    </row>
    <row r="192" spans="1:63" s="25" customFormat="1" ht="15">
      <c r="A192" s="20"/>
      <c r="B192" s="7" t="s">
        <v>250</v>
      </c>
      <c r="C192" s="21">
        <v>0</v>
      </c>
      <c r="D192" s="22">
        <v>0.48862</v>
      </c>
      <c r="E192" s="22">
        <v>0</v>
      </c>
      <c r="F192" s="22">
        <v>0</v>
      </c>
      <c r="G192" s="23">
        <v>0</v>
      </c>
      <c r="H192" s="21">
        <v>15.617645840612905</v>
      </c>
      <c r="I192" s="22">
        <v>0</v>
      </c>
      <c r="J192" s="22">
        <v>0</v>
      </c>
      <c r="K192" s="22">
        <v>0</v>
      </c>
      <c r="L192" s="23">
        <v>7.024881188806454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9.78664993264516</v>
      </c>
      <c r="S192" s="22">
        <v>0</v>
      </c>
      <c r="T192" s="22">
        <v>0</v>
      </c>
      <c r="U192" s="22">
        <v>0</v>
      </c>
      <c r="V192" s="23">
        <v>1.1344030211612905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504.99151608861274</v>
      </c>
      <c r="AW192" s="22">
        <v>0.023527307186635267</v>
      </c>
      <c r="AX192" s="22">
        <v>0</v>
      </c>
      <c r="AY192" s="22">
        <v>0</v>
      </c>
      <c r="AZ192" s="23">
        <v>198.14052616603223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377.50310140929037</v>
      </c>
      <c r="BG192" s="22">
        <v>0.0208543054516129</v>
      </c>
      <c r="BH192" s="22">
        <v>0</v>
      </c>
      <c r="BI192" s="22">
        <v>0</v>
      </c>
      <c r="BJ192" s="23">
        <v>104.02955780354836</v>
      </c>
      <c r="BK192" s="24">
        <f t="shared" si="16"/>
        <v>1218.7612830633477</v>
      </c>
    </row>
    <row r="193" spans="1:63" s="25" customFormat="1" ht="15">
      <c r="A193" s="20"/>
      <c r="B193" s="7" t="s">
        <v>251</v>
      </c>
      <c r="C193" s="21">
        <v>0</v>
      </c>
      <c r="D193" s="22">
        <v>0.6615591956129034</v>
      </c>
      <c r="E193" s="22">
        <v>0</v>
      </c>
      <c r="F193" s="22">
        <v>0</v>
      </c>
      <c r="G193" s="23">
        <v>0</v>
      </c>
      <c r="H193" s="21">
        <v>529.5775370355162</v>
      </c>
      <c r="I193" s="22">
        <v>27.635670529</v>
      </c>
      <c r="J193" s="22">
        <v>0</v>
      </c>
      <c r="K193" s="22">
        <v>0</v>
      </c>
      <c r="L193" s="23">
        <v>198.4602709791291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312.5621759749355</v>
      </c>
      <c r="S193" s="22">
        <v>4.0593321051935485</v>
      </c>
      <c r="T193" s="22">
        <v>0</v>
      </c>
      <c r="U193" s="22">
        <v>0</v>
      </c>
      <c r="V193" s="23">
        <v>48.29456299248386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2715.647692578647</v>
      </c>
      <c r="AW193" s="22">
        <v>121.15013668640948</v>
      </c>
      <c r="AX193" s="22">
        <v>0.12532840935483872</v>
      </c>
      <c r="AY193" s="22">
        <v>0</v>
      </c>
      <c r="AZ193" s="23">
        <v>683.9074514168066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1846.1595265692577</v>
      </c>
      <c r="BG193" s="22">
        <v>52.9777107052258</v>
      </c>
      <c r="BH193" s="22">
        <v>0.11947030970967741</v>
      </c>
      <c r="BI193" s="22">
        <v>0</v>
      </c>
      <c r="BJ193" s="23">
        <v>214.63676031122583</v>
      </c>
      <c r="BK193" s="24">
        <f t="shared" si="16"/>
        <v>6755.975185798508</v>
      </c>
    </row>
    <row r="194" spans="1:63" s="25" customFormat="1" ht="15">
      <c r="A194" s="20"/>
      <c r="B194" s="7" t="s">
        <v>252</v>
      </c>
      <c r="C194" s="21">
        <v>0</v>
      </c>
      <c r="D194" s="22">
        <v>0.5720243926451614</v>
      </c>
      <c r="E194" s="22">
        <v>0</v>
      </c>
      <c r="F194" s="22">
        <v>0</v>
      </c>
      <c r="G194" s="23">
        <v>0</v>
      </c>
      <c r="H194" s="21">
        <v>95.37446037774194</v>
      </c>
      <c r="I194" s="22">
        <v>14.312898309290318</v>
      </c>
      <c r="J194" s="22">
        <v>0</v>
      </c>
      <c r="K194" s="22">
        <v>0</v>
      </c>
      <c r="L194" s="23">
        <v>29.1478034486129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42.21005084167743</v>
      </c>
      <c r="S194" s="22">
        <v>0.4613946279032257</v>
      </c>
      <c r="T194" s="22">
        <v>0</v>
      </c>
      <c r="U194" s="22">
        <v>0</v>
      </c>
      <c r="V194" s="23">
        <v>4.217912404225807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1129.5376877321617</v>
      </c>
      <c r="AW194" s="22">
        <v>43.28283156595068</v>
      </c>
      <c r="AX194" s="22">
        <v>0</v>
      </c>
      <c r="AY194" s="22">
        <v>0</v>
      </c>
      <c r="AZ194" s="23">
        <v>249.43228599161276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655.8205451176451</v>
      </c>
      <c r="BG194" s="22">
        <v>11.39532069935484</v>
      </c>
      <c r="BH194" s="22">
        <v>0.007238121387096775</v>
      </c>
      <c r="BI194" s="22">
        <v>0</v>
      </c>
      <c r="BJ194" s="23">
        <v>64.75240432467743</v>
      </c>
      <c r="BK194" s="24">
        <f t="shared" si="16"/>
        <v>2340.5248579548866</v>
      </c>
    </row>
    <row r="195" spans="1:63" s="25" customFormat="1" ht="15">
      <c r="A195" s="20"/>
      <c r="B195" s="7" t="s">
        <v>253</v>
      </c>
      <c r="C195" s="21">
        <v>0</v>
      </c>
      <c r="D195" s="22">
        <v>0.06383828580645162</v>
      </c>
      <c r="E195" s="22">
        <v>0</v>
      </c>
      <c r="F195" s="22">
        <v>0</v>
      </c>
      <c r="G195" s="23">
        <v>0</v>
      </c>
      <c r="H195" s="21">
        <v>14.062862855387097</v>
      </c>
      <c r="I195" s="22">
        <v>1.312365604</v>
      </c>
      <c r="J195" s="22">
        <v>0</v>
      </c>
      <c r="K195" s="22">
        <v>0</v>
      </c>
      <c r="L195" s="23">
        <v>18.51535792896773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6.91685354864516</v>
      </c>
      <c r="S195" s="22">
        <v>10.788690959419355</v>
      </c>
      <c r="T195" s="22">
        <v>0</v>
      </c>
      <c r="U195" s="22">
        <v>0</v>
      </c>
      <c r="V195" s="23">
        <v>2.260570873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4.686825735096774</v>
      </c>
      <c r="AW195" s="22">
        <v>2.6243118588548993</v>
      </c>
      <c r="AX195" s="22">
        <v>0</v>
      </c>
      <c r="AY195" s="22">
        <v>0</v>
      </c>
      <c r="AZ195" s="23">
        <v>10.021764799290322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2.264795381290323</v>
      </c>
      <c r="BG195" s="22">
        <v>0.14861138774193552</v>
      </c>
      <c r="BH195" s="22">
        <v>0</v>
      </c>
      <c r="BI195" s="22">
        <v>0</v>
      </c>
      <c r="BJ195" s="23">
        <v>0.8209834864516128</v>
      </c>
      <c r="BK195" s="24">
        <f t="shared" si="16"/>
        <v>74.48783270395167</v>
      </c>
    </row>
    <row r="196" spans="1:63" s="25" customFormat="1" ht="15">
      <c r="A196" s="20"/>
      <c r="B196" s="7" t="s">
        <v>262</v>
      </c>
      <c r="C196" s="21">
        <v>0</v>
      </c>
      <c r="D196" s="22">
        <v>2.7693624193548385</v>
      </c>
      <c r="E196" s="22">
        <v>0</v>
      </c>
      <c r="F196" s="22">
        <v>0</v>
      </c>
      <c r="G196" s="23">
        <v>0</v>
      </c>
      <c r="H196" s="21">
        <v>24.094787239483875</v>
      </c>
      <c r="I196" s="22">
        <v>7.555855502580642</v>
      </c>
      <c r="J196" s="22">
        <v>0</v>
      </c>
      <c r="K196" s="22">
        <v>0</v>
      </c>
      <c r="L196" s="23">
        <v>19.241890492161293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14.099864194999997</v>
      </c>
      <c r="S196" s="22">
        <v>0.18355062551612902</v>
      </c>
      <c r="T196" s="22">
        <v>0</v>
      </c>
      <c r="U196" s="22">
        <v>0</v>
      </c>
      <c r="V196" s="23">
        <v>2.893955335032257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20.4762816433871</v>
      </c>
      <c r="AW196" s="22">
        <v>3.0307640746604565</v>
      </c>
      <c r="AX196" s="22">
        <v>0</v>
      </c>
      <c r="AY196" s="22">
        <v>0</v>
      </c>
      <c r="AZ196" s="23">
        <v>20.46984495174194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9.213911212387096</v>
      </c>
      <c r="BG196" s="22">
        <v>0.9462874008709679</v>
      </c>
      <c r="BH196" s="22">
        <v>0</v>
      </c>
      <c r="BI196" s="22">
        <v>0</v>
      </c>
      <c r="BJ196" s="23">
        <v>3.5618788603548377</v>
      </c>
      <c r="BK196" s="24">
        <f t="shared" si="16"/>
        <v>128.5382339525314</v>
      </c>
    </row>
    <row r="197" spans="1:63" s="30" customFormat="1" ht="15">
      <c r="A197" s="20"/>
      <c r="B197" s="8" t="s">
        <v>12</v>
      </c>
      <c r="C197" s="26">
        <f aca="true" t="shared" si="17" ref="C197:AH197">SUM(C171:C196)</f>
        <v>0</v>
      </c>
      <c r="D197" s="27">
        <f t="shared" si="17"/>
        <v>144.00675367322586</v>
      </c>
      <c r="E197" s="27">
        <f t="shared" si="17"/>
        <v>0</v>
      </c>
      <c r="F197" s="27">
        <f t="shared" si="17"/>
        <v>0</v>
      </c>
      <c r="G197" s="28">
        <f t="shared" si="17"/>
        <v>0</v>
      </c>
      <c r="H197" s="26">
        <f t="shared" si="17"/>
        <v>1896.0841168247418</v>
      </c>
      <c r="I197" s="27">
        <f t="shared" si="17"/>
        <v>3244.644752199645</v>
      </c>
      <c r="J197" s="27">
        <f t="shared" si="17"/>
        <v>33.95466077906451</v>
      </c>
      <c r="K197" s="27">
        <f t="shared" si="17"/>
        <v>210.070485062613</v>
      </c>
      <c r="L197" s="28">
        <f t="shared" si="17"/>
        <v>2417.996817087065</v>
      </c>
      <c r="M197" s="26">
        <f t="shared" si="17"/>
        <v>0</v>
      </c>
      <c r="N197" s="27">
        <f t="shared" si="17"/>
        <v>0</v>
      </c>
      <c r="O197" s="27">
        <f t="shared" si="17"/>
        <v>0</v>
      </c>
      <c r="P197" s="27">
        <f t="shared" si="17"/>
        <v>0</v>
      </c>
      <c r="Q197" s="28">
        <f t="shared" si="17"/>
        <v>0</v>
      </c>
      <c r="R197" s="26">
        <f t="shared" si="17"/>
        <v>931.2692043583224</v>
      </c>
      <c r="S197" s="27">
        <f t="shared" si="17"/>
        <v>251.86558987729032</v>
      </c>
      <c r="T197" s="27">
        <f t="shared" si="17"/>
        <v>3.7591976083548384</v>
      </c>
      <c r="U197" s="27">
        <f t="shared" si="17"/>
        <v>0</v>
      </c>
      <c r="V197" s="28">
        <f t="shared" si="17"/>
        <v>407.3700151775162</v>
      </c>
      <c r="W197" s="26">
        <f t="shared" si="17"/>
        <v>0</v>
      </c>
      <c r="X197" s="27">
        <f t="shared" si="17"/>
        <v>0</v>
      </c>
      <c r="Y197" s="27">
        <f t="shared" si="17"/>
        <v>0</v>
      </c>
      <c r="Z197" s="27">
        <f t="shared" si="17"/>
        <v>0</v>
      </c>
      <c r="AA197" s="28">
        <f t="shared" si="17"/>
        <v>0</v>
      </c>
      <c r="AB197" s="26">
        <f t="shared" si="17"/>
        <v>0</v>
      </c>
      <c r="AC197" s="27">
        <f t="shared" si="17"/>
        <v>0</v>
      </c>
      <c r="AD197" s="27">
        <f t="shared" si="17"/>
        <v>0</v>
      </c>
      <c r="AE197" s="27">
        <f t="shared" si="17"/>
        <v>0</v>
      </c>
      <c r="AF197" s="28">
        <f t="shared" si="17"/>
        <v>0</v>
      </c>
      <c r="AG197" s="26">
        <f t="shared" si="17"/>
        <v>0</v>
      </c>
      <c r="AH197" s="27">
        <f t="shared" si="17"/>
        <v>0</v>
      </c>
      <c r="AI197" s="27">
        <f aca="true" t="shared" si="18" ref="AI197:BK197">SUM(AI171:AI196)</f>
        <v>0</v>
      </c>
      <c r="AJ197" s="27">
        <f t="shared" si="18"/>
        <v>0</v>
      </c>
      <c r="AK197" s="28">
        <f t="shared" si="18"/>
        <v>0</v>
      </c>
      <c r="AL197" s="26">
        <f t="shared" si="18"/>
        <v>0</v>
      </c>
      <c r="AM197" s="27">
        <f t="shared" si="18"/>
        <v>0</v>
      </c>
      <c r="AN197" s="27">
        <f t="shared" si="18"/>
        <v>0</v>
      </c>
      <c r="AO197" s="27">
        <f t="shared" si="18"/>
        <v>0</v>
      </c>
      <c r="AP197" s="28">
        <f t="shared" si="18"/>
        <v>0</v>
      </c>
      <c r="AQ197" s="26">
        <f t="shared" si="18"/>
        <v>0</v>
      </c>
      <c r="AR197" s="27">
        <f t="shared" si="18"/>
        <v>0</v>
      </c>
      <c r="AS197" s="27">
        <f t="shared" si="18"/>
        <v>0</v>
      </c>
      <c r="AT197" s="27">
        <f t="shared" si="18"/>
        <v>0</v>
      </c>
      <c r="AU197" s="28">
        <f t="shared" si="18"/>
        <v>0</v>
      </c>
      <c r="AV197" s="26">
        <f t="shared" si="18"/>
        <v>16271.562788870613</v>
      </c>
      <c r="AW197" s="27">
        <f t="shared" si="18"/>
        <v>3010.1703766192004</v>
      </c>
      <c r="AX197" s="27">
        <f t="shared" si="18"/>
        <v>4.272926639290322</v>
      </c>
      <c r="AY197" s="27">
        <f t="shared" si="18"/>
        <v>0.39295087496774195</v>
      </c>
      <c r="AZ197" s="28">
        <f t="shared" si="18"/>
        <v>12542.658279946421</v>
      </c>
      <c r="BA197" s="26">
        <f t="shared" si="18"/>
        <v>0</v>
      </c>
      <c r="BB197" s="27">
        <f t="shared" si="18"/>
        <v>0</v>
      </c>
      <c r="BC197" s="27">
        <f t="shared" si="18"/>
        <v>0</v>
      </c>
      <c r="BD197" s="27">
        <f t="shared" si="18"/>
        <v>0</v>
      </c>
      <c r="BE197" s="28">
        <f t="shared" si="18"/>
        <v>0</v>
      </c>
      <c r="BF197" s="26">
        <f t="shared" si="18"/>
        <v>9402.556606164388</v>
      </c>
      <c r="BG197" s="27">
        <f t="shared" si="18"/>
        <v>871.3632719878063</v>
      </c>
      <c r="BH197" s="27">
        <f t="shared" si="18"/>
        <v>4.325309669516129</v>
      </c>
      <c r="BI197" s="27">
        <f t="shared" si="18"/>
        <v>0</v>
      </c>
      <c r="BJ197" s="28">
        <f t="shared" si="18"/>
        <v>2834.010975392484</v>
      </c>
      <c r="BK197" s="29">
        <f t="shared" si="18"/>
        <v>54482.33507881253</v>
      </c>
    </row>
    <row r="198" spans="1:63" s="30" customFormat="1" ht="15">
      <c r="A198" s="20"/>
      <c r="B198" s="8" t="s">
        <v>23</v>
      </c>
      <c r="C198" s="26">
        <f aca="true" t="shared" si="19" ref="C198:AH198">C197+C168</f>
        <v>0</v>
      </c>
      <c r="D198" s="27">
        <f t="shared" si="19"/>
        <v>144.48428405132265</v>
      </c>
      <c r="E198" s="27">
        <f t="shared" si="19"/>
        <v>0</v>
      </c>
      <c r="F198" s="27">
        <f t="shared" si="19"/>
        <v>0</v>
      </c>
      <c r="G198" s="28">
        <f t="shared" si="19"/>
        <v>0</v>
      </c>
      <c r="H198" s="26">
        <f t="shared" si="19"/>
        <v>2216.878704387484</v>
      </c>
      <c r="I198" s="27">
        <f t="shared" si="19"/>
        <v>3261.636686945645</v>
      </c>
      <c r="J198" s="27">
        <f t="shared" si="19"/>
        <v>33.95466077906451</v>
      </c>
      <c r="K198" s="27">
        <f t="shared" si="19"/>
        <v>210.070485062613</v>
      </c>
      <c r="L198" s="28">
        <f t="shared" si="19"/>
        <v>2453.4325626298073</v>
      </c>
      <c r="M198" s="26">
        <f t="shared" si="19"/>
        <v>0</v>
      </c>
      <c r="N198" s="27">
        <f t="shared" si="19"/>
        <v>0</v>
      </c>
      <c r="O198" s="27">
        <f t="shared" si="19"/>
        <v>0</v>
      </c>
      <c r="P198" s="27">
        <f t="shared" si="19"/>
        <v>0</v>
      </c>
      <c r="Q198" s="28">
        <f t="shared" si="19"/>
        <v>0</v>
      </c>
      <c r="R198" s="26">
        <f t="shared" si="19"/>
        <v>1136.7586952495483</v>
      </c>
      <c r="S198" s="27">
        <f t="shared" si="19"/>
        <v>257.8642211722258</v>
      </c>
      <c r="T198" s="27">
        <f t="shared" si="19"/>
        <v>3.7591976083548384</v>
      </c>
      <c r="U198" s="27">
        <f t="shared" si="19"/>
        <v>0</v>
      </c>
      <c r="V198" s="28">
        <f t="shared" si="19"/>
        <v>420.33924583364524</v>
      </c>
      <c r="W198" s="26">
        <f t="shared" si="19"/>
        <v>0</v>
      </c>
      <c r="X198" s="27">
        <f t="shared" si="19"/>
        <v>0</v>
      </c>
      <c r="Y198" s="27">
        <f t="shared" si="19"/>
        <v>0</v>
      </c>
      <c r="Z198" s="27">
        <f t="shared" si="19"/>
        <v>0</v>
      </c>
      <c r="AA198" s="28">
        <f t="shared" si="19"/>
        <v>0</v>
      </c>
      <c r="AB198" s="26">
        <f t="shared" si="19"/>
        <v>0</v>
      </c>
      <c r="AC198" s="27">
        <f t="shared" si="19"/>
        <v>0</v>
      </c>
      <c r="AD198" s="27">
        <f t="shared" si="19"/>
        <v>0</v>
      </c>
      <c r="AE198" s="27">
        <f t="shared" si="19"/>
        <v>0</v>
      </c>
      <c r="AF198" s="28">
        <f t="shared" si="19"/>
        <v>0</v>
      </c>
      <c r="AG198" s="26">
        <f t="shared" si="19"/>
        <v>0</v>
      </c>
      <c r="AH198" s="27">
        <f t="shared" si="19"/>
        <v>0</v>
      </c>
      <c r="AI198" s="27">
        <f aca="true" t="shared" si="20" ref="AI198:BK198">AI197+AI168</f>
        <v>0</v>
      </c>
      <c r="AJ198" s="27">
        <f t="shared" si="20"/>
        <v>0</v>
      </c>
      <c r="AK198" s="28">
        <f t="shared" si="20"/>
        <v>0</v>
      </c>
      <c r="AL198" s="26">
        <f t="shared" si="20"/>
        <v>0</v>
      </c>
      <c r="AM198" s="27">
        <f t="shared" si="20"/>
        <v>0</v>
      </c>
      <c r="AN198" s="27">
        <f t="shared" si="20"/>
        <v>0</v>
      </c>
      <c r="AO198" s="27">
        <f t="shared" si="20"/>
        <v>0</v>
      </c>
      <c r="AP198" s="28">
        <f t="shared" si="20"/>
        <v>0</v>
      </c>
      <c r="AQ198" s="26">
        <f t="shared" si="20"/>
        <v>0</v>
      </c>
      <c r="AR198" s="27">
        <f t="shared" si="20"/>
        <v>0</v>
      </c>
      <c r="AS198" s="27">
        <f t="shared" si="20"/>
        <v>0</v>
      </c>
      <c r="AT198" s="27">
        <f t="shared" si="20"/>
        <v>0</v>
      </c>
      <c r="AU198" s="28">
        <f t="shared" si="20"/>
        <v>0</v>
      </c>
      <c r="AV198" s="26">
        <f t="shared" si="20"/>
        <v>19429.40135295216</v>
      </c>
      <c r="AW198" s="27">
        <f t="shared" si="20"/>
        <v>3231.1878355027216</v>
      </c>
      <c r="AX198" s="27">
        <f t="shared" si="20"/>
        <v>4.274045387774193</v>
      </c>
      <c r="AY198" s="27">
        <f t="shared" si="20"/>
        <v>0.39295087496774195</v>
      </c>
      <c r="AZ198" s="28">
        <f t="shared" si="20"/>
        <v>13192.30373289297</v>
      </c>
      <c r="BA198" s="26">
        <f t="shared" si="20"/>
        <v>0</v>
      </c>
      <c r="BB198" s="27">
        <f t="shared" si="20"/>
        <v>0</v>
      </c>
      <c r="BC198" s="27">
        <f t="shared" si="20"/>
        <v>0</v>
      </c>
      <c r="BD198" s="27">
        <f t="shared" si="20"/>
        <v>0</v>
      </c>
      <c r="BE198" s="28">
        <f t="shared" si="20"/>
        <v>0</v>
      </c>
      <c r="BF198" s="26">
        <f t="shared" si="20"/>
        <v>11841.705884541032</v>
      </c>
      <c r="BG198" s="27">
        <f t="shared" si="20"/>
        <v>989.9189347139353</v>
      </c>
      <c r="BH198" s="27">
        <f t="shared" si="20"/>
        <v>4.325309669516129</v>
      </c>
      <c r="BI198" s="27">
        <f t="shared" si="20"/>
        <v>0</v>
      </c>
      <c r="BJ198" s="28">
        <f t="shared" si="20"/>
        <v>3077.7268080639356</v>
      </c>
      <c r="BK198" s="28">
        <f t="shared" si="20"/>
        <v>61910.41559831873</v>
      </c>
    </row>
    <row r="199" spans="3:63" ht="15" customHeight="1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</row>
    <row r="200" spans="1:63" s="25" customFormat="1" ht="15">
      <c r="A200" s="20" t="s">
        <v>24</v>
      </c>
      <c r="B200" s="12" t="s">
        <v>25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 t="s">
        <v>7</v>
      </c>
      <c r="B201" s="8" t="s">
        <v>26</v>
      </c>
      <c r="C201" s="21"/>
      <c r="D201" s="22"/>
      <c r="E201" s="22"/>
      <c r="F201" s="22"/>
      <c r="G201" s="23"/>
      <c r="H201" s="21"/>
      <c r="I201" s="22"/>
      <c r="J201" s="22"/>
      <c r="K201" s="22"/>
      <c r="L201" s="23"/>
      <c r="M201" s="21"/>
      <c r="N201" s="22"/>
      <c r="O201" s="22"/>
      <c r="P201" s="22"/>
      <c r="Q201" s="23"/>
      <c r="R201" s="21"/>
      <c r="S201" s="22"/>
      <c r="T201" s="22"/>
      <c r="U201" s="22"/>
      <c r="V201" s="23"/>
      <c r="W201" s="21"/>
      <c r="X201" s="22"/>
      <c r="Y201" s="22"/>
      <c r="Z201" s="22"/>
      <c r="AA201" s="23"/>
      <c r="AB201" s="21"/>
      <c r="AC201" s="22"/>
      <c r="AD201" s="22"/>
      <c r="AE201" s="22"/>
      <c r="AF201" s="23"/>
      <c r="AG201" s="21"/>
      <c r="AH201" s="22"/>
      <c r="AI201" s="22"/>
      <c r="AJ201" s="22"/>
      <c r="AK201" s="23"/>
      <c r="AL201" s="21"/>
      <c r="AM201" s="22"/>
      <c r="AN201" s="22"/>
      <c r="AO201" s="22"/>
      <c r="AP201" s="23"/>
      <c r="AQ201" s="21"/>
      <c r="AR201" s="22"/>
      <c r="AS201" s="22"/>
      <c r="AT201" s="22"/>
      <c r="AU201" s="23"/>
      <c r="AV201" s="21"/>
      <c r="AW201" s="22"/>
      <c r="AX201" s="22"/>
      <c r="AY201" s="22"/>
      <c r="AZ201" s="23"/>
      <c r="BA201" s="21"/>
      <c r="BB201" s="22"/>
      <c r="BC201" s="22"/>
      <c r="BD201" s="22"/>
      <c r="BE201" s="23"/>
      <c r="BF201" s="21"/>
      <c r="BG201" s="22"/>
      <c r="BH201" s="22"/>
      <c r="BI201" s="22"/>
      <c r="BJ201" s="23"/>
      <c r="BK201" s="24"/>
    </row>
    <row r="202" spans="1:63" s="25" customFormat="1" ht="15">
      <c r="A202" s="20"/>
      <c r="B202" s="13" t="s">
        <v>254</v>
      </c>
      <c r="C202" s="21">
        <v>0</v>
      </c>
      <c r="D202" s="22">
        <v>0.022941379999999983</v>
      </c>
      <c r="E202" s="22">
        <v>0</v>
      </c>
      <c r="F202" s="22">
        <v>0</v>
      </c>
      <c r="G202" s="23">
        <v>0</v>
      </c>
      <c r="H202" s="21">
        <v>0.08214500000000002</v>
      </c>
      <c r="I202" s="22">
        <v>0.09980426999999996</v>
      </c>
      <c r="J202" s="22">
        <v>0.001961510999999999</v>
      </c>
      <c r="K202" s="22">
        <v>0</v>
      </c>
      <c r="L202" s="23">
        <v>0.161347149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0.041271072000000006</v>
      </c>
      <c r="S202" s="22">
        <v>0.10433883499999999</v>
      </c>
      <c r="T202" s="22">
        <v>0</v>
      </c>
      <c r="U202" s="22">
        <v>0</v>
      </c>
      <c r="V202" s="23">
        <v>0.04787664699999999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1.4980752078387094</v>
      </c>
      <c r="AW202" s="22">
        <v>0.6127842401401599</v>
      </c>
      <c r="AX202" s="22">
        <v>0.0001249540000000001</v>
      </c>
      <c r="AY202" s="22">
        <v>0</v>
      </c>
      <c r="AZ202" s="23">
        <v>4.094625246161292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1.0034219629032253</v>
      </c>
      <c r="BG202" s="22">
        <v>0.20094918900000003</v>
      </c>
      <c r="BH202" s="22">
        <v>0.004887836000000001</v>
      </c>
      <c r="BI202" s="22">
        <v>0</v>
      </c>
      <c r="BJ202" s="23">
        <v>1.3506747600967746</v>
      </c>
      <c r="BK202" s="24">
        <f>SUM(C202:BJ202)</f>
        <v>9.327229260140161</v>
      </c>
    </row>
    <row r="203" spans="1:63" s="25" customFormat="1" ht="15">
      <c r="A203" s="20"/>
      <c r="B203" s="13" t="s">
        <v>255</v>
      </c>
      <c r="C203" s="21">
        <v>0</v>
      </c>
      <c r="D203" s="22">
        <v>16.61986438070968</v>
      </c>
      <c r="E203" s="22">
        <v>0</v>
      </c>
      <c r="F203" s="22">
        <v>0</v>
      </c>
      <c r="G203" s="23">
        <v>0</v>
      </c>
      <c r="H203" s="21">
        <v>49.70861024348386</v>
      </c>
      <c r="I203" s="22">
        <v>53.74254063054839</v>
      </c>
      <c r="J203" s="22">
        <v>0</v>
      </c>
      <c r="K203" s="22">
        <v>0</v>
      </c>
      <c r="L203" s="23">
        <v>84.94047134422583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25.249636096451617</v>
      </c>
      <c r="S203" s="22">
        <v>69.84141862887098</v>
      </c>
      <c r="T203" s="22">
        <v>0</v>
      </c>
      <c r="U203" s="22">
        <v>0</v>
      </c>
      <c r="V203" s="23">
        <v>28.454846073322585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873.5922801224513</v>
      </c>
      <c r="AW203" s="22">
        <v>267.08420542621286</v>
      </c>
      <c r="AX203" s="22">
        <v>0.014933762516129032</v>
      </c>
      <c r="AY203" s="22">
        <v>0</v>
      </c>
      <c r="AZ203" s="23">
        <v>1827.325165172064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597.7844070048709</v>
      </c>
      <c r="BG203" s="22">
        <v>73.06498618851614</v>
      </c>
      <c r="BH203" s="22">
        <v>3.525360080419354</v>
      </c>
      <c r="BI203" s="22">
        <v>0</v>
      </c>
      <c r="BJ203" s="23">
        <v>661.1675883381613</v>
      </c>
      <c r="BK203" s="24">
        <f>SUM(C203:BJ203)</f>
        <v>4632.116313492825</v>
      </c>
    </row>
    <row r="204" spans="1:63" s="30" customFormat="1" ht="15">
      <c r="A204" s="20"/>
      <c r="B204" s="8" t="s">
        <v>27</v>
      </c>
      <c r="C204" s="26">
        <f>SUM(C202:C203)</f>
        <v>0</v>
      </c>
      <c r="D204" s="26">
        <f aca="true" t="shared" si="21" ref="D204:BK204">SUM(D202:D203)</f>
        <v>16.642805760709678</v>
      </c>
      <c r="E204" s="26">
        <f t="shared" si="21"/>
        <v>0</v>
      </c>
      <c r="F204" s="26">
        <f t="shared" si="21"/>
        <v>0</v>
      </c>
      <c r="G204" s="26">
        <f t="shared" si="21"/>
        <v>0</v>
      </c>
      <c r="H204" s="26">
        <f t="shared" si="21"/>
        <v>49.79075524348386</v>
      </c>
      <c r="I204" s="26">
        <f t="shared" si="21"/>
        <v>53.84234490054839</v>
      </c>
      <c r="J204" s="26">
        <f t="shared" si="21"/>
        <v>0.001961510999999999</v>
      </c>
      <c r="K204" s="26">
        <f t="shared" si="21"/>
        <v>0</v>
      </c>
      <c r="L204" s="26">
        <f t="shared" si="21"/>
        <v>85.10181849322582</v>
      </c>
      <c r="M204" s="26">
        <f t="shared" si="21"/>
        <v>0</v>
      </c>
      <c r="N204" s="26">
        <f t="shared" si="21"/>
        <v>0</v>
      </c>
      <c r="O204" s="26">
        <f t="shared" si="21"/>
        <v>0</v>
      </c>
      <c r="P204" s="26">
        <f t="shared" si="21"/>
        <v>0</v>
      </c>
      <c r="Q204" s="26">
        <f t="shared" si="21"/>
        <v>0</v>
      </c>
      <c r="R204" s="26">
        <f t="shared" si="21"/>
        <v>25.290907168451618</v>
      </c>
      <c r="S204" s="26">
        <f t="shared" si="21"/>
        <v>69.94575746387098</v>
      </c>
      <c r="T204" s="26">
        <f t="shared" si="21"/>
        <v>0</v>
      </c>
      <c r="U204" s="26">
        <f t="shared" si="21"/>
        <v>0</v>
      </c>
      <c r="V204" s="26">
        <f t="shared" si="21"/>
        <v>28.502722720322584</v>
      </c>
      <c r="W204" s="26">
        <f t="shared" si="21"/>
        <v>0</v>
      </c>
      <c r="X204" s="26">
        <f t="shared" si="21"/>
        <v>0</v>
      </c>
      <c r="Y204" s="26">
        <f t="shared" si="21"/>
        <v>0</v>
      </c>
      <c r="Z204" s="26">
        <f t="shared" si="21"/>
        <v>0</v>
      </c>
      <c r="AA204" s="26">
        <f t="shared" si="21"/>
        <v>0</v>
      </c>
      <c r="AB204" s="26">
        <f t="shared" si="21"/>
        <v>0</v>
      </c>
      <c r="AC204" s="26">
        <f t="shared" si="21"/>
        <v>0</v>
      </c>
      <c r="AD204" s="26">
        <f t="shared" si="21"/>
        <v>0</v>
      </c>
      <c r="AE204" s="26">
        <f t="shared" si="21"/>
        <v>0</v>
      </c>
      <c r="AF204" s="26">
        <f t="shared" si="21"/>
        <v>0</v>
      </c>
      <c r="AG204" s="26">
        <f t="shared" si="21"/>
        <v>0</v>
      </c>
      <c r="AH204" s="26">
        <f t="shared" si="21"/>
        <v>0</v>
      </c>
      <c r="AI204" s="26">
        <f t="shared" si="21"/>
        <v>0</v>
      </c>
      <c r="AJ204" s="26">
        <f t="shared" si="21"/>
        <v>0</v>
      </c>
      <c r="AK204" s="26">
        <f t="shared" si="21"/>
        <v>0</v>
      </c>
      <c r="AL204" s="26">
        <f t="shared" si="21"/>
        <v>0</v>
      </c>
      <c r="AM204" s="26">
        <f t="shared" si="21"/>
        <v>0</v>
      </c>
      <c r="AN204" s="26">
        <f t="shared" si="21"/>
        <v>0</v>
      </c>
      <c r="AO204" s="26">
        <f t="shared" si="21"/>
        <v>0</v>
      </c>
      <c r="AP204" s="26">
        <f t="shared" si="21"/>
        <v>0</v>
      </c>
      <c r="AQ204" s="26">
        <f t="shared" si="21"/>
        <v>0</v>
      </c>
      <c r="AR204" s="26">
        <f t="shared" si="21"/>
        <v>0</v>
      </c>
      <c r="AS204" s="26">
        <f t="shared" si="21"/>
        <v>0</v>
      </c>
      <c r="AT204" s="26">
        <f t="shared" si="21"/>
        <v>0</v>
      </c>
      <c r="AU204" s="26">
        <f t="shared" si="21"/>
        <v>0</v>
      </c>
      <c r="AV204" s="26">
        <f t="shared" si="21"/>
        <v>875.09035533029</v>
      </c>
      <c r="AW204" s="26">
        <f t="shared" si="21"/>
        <v>267.69698966635303</v>
      </c>
      <c r="AX204" s="26">
        <f t="shared" si="21"/>
        <v>0.015058716516129032</v>
      </c>
      <c r="AY204" s="26">
        <f t="shared" si="21"/>
        <v>0</v>
      </c>
      <c r="AZ204" s="26">
        <f t="shared" si="21"/>
        <v>1831.4197904182254</v>
      </c>
      <c r="BA204" s="26">
        <f t="shared" si="21"/>
        <v>0</v>
      </c>
      <c r="BB204" s="26">
        <f t="shared" si="21"/>
        <v>0</v>
      </c>
      <c r="BC204" s="26">
        <f t="shared" si="21"/>
        <v>0</v>
      </c>
      <c r="BD204" s="26">
        <f t="shared" si="21"/>
        <v>0</v>
      </c>
      <c r="BE204" s="26">
        <f t="shared" si="21"/>
        <v>0</v>
      </c>
      <c r="BF204" s="26">
        <f t="shared" si="21"/>
        <v>598.7878289677741</v>
      </c>
      <c r="BG204" s="26">
        <f t="shared" si="21"/>
        <v>73.26593537751614</v>
      </c>
      <c r="BH204" s="26">
        <f t="shared" si="21"/>
        <v>3.530247916419354</v>
      </c>
      <c r="BI204" s="26">
        <f t="shared" si="21"/>
        <v>0</v>
      </c>
      <c r="BJ204" s="26">
        <f t="shared" si="21"/>
        <v>662.5182630982581</v>
      </c>
      <c r="BK204" s="26">
        <f t="shared" si="21"/>
        <v>4641.443542752965</v>
      </c>
    </row>
    <row r="205" spans="3:63" ht="15" customHeight="1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</row>
    <row r="206" spans="1:63" s="25" customFormat="1" ht="15">
      <c r="A206" s="20" t="s">
        <v>38</v>
      </c>
      <c r="B206" s="10" t="s">
        <v>39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 t="s">
        <v>7</v>
      </c>
      <c r="B207" s="14" t="s">
        <v>40</v>
      </c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/>
      <c r="B208" s="7" t="s">
        <v>256</v>
      </c>
      <c r="C208" s="21">
        <v>0</v>
      </c>
      <c r="D208" s="22">
        <v>0.8690719210835764</v>
      </c>
      <c r="E208" s="22">
        <v>0</v>
      </c>
      <c r="F208" s="22">
        <v>0</v>
      </c>
      <c r="G208" s="23">
        <v>0</v>
      </c>
      <c r="H208" s="21">
        <v>373.5933</v>
      </c>
      <c r="I208" s="22">
        <v>1219.6198479944205</v>
      </c>
      <c r="J208" s="22">
        <v>9.3379</v>
      </c>
      <c r="K208" s="22">
        <v>0</v>
      </c>
      <c r="L208" s="23">
        <v>1726.0078999999994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149.951</v>
      </c>
      <c r="S208" s="22">
        <v>78.2479</v>
      </c>
      <c r="T208" s="22">
        <v>0.0054</v>
      </c>
      <c r="U208" s="22">
        <v>0</v>
      </c>
      <c r="V208" s="23">
        <v>287.62520000000006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</v>
      </c>
      <c r="AC208" s="22">
        <v>0</v>
      </c>
      <c r="AD208" s="22">
        <v>0</v>
      </c>
      <c r="AE208" s="22">
        <v>0</v>
      </c>
      <c r="AF208" s="23">
        <v>0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</v>
      </c>
      <c r="AM208" s="22">
        <v>0</v>
      </c>
      <c r="AN208" s="22">
        <v>0</v>
      </c>
      <c r="AO208" s="22">
        <v>0</v>
      </c>
      <c r="AP208" s="23">
        <v>0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0</v>
      </c>
      <c r="AW208" s="22">
        <v>0</v>
      </c>
      <c r="AX208" s="22">
        <v>0</v>
      </c>
      <c r="AY208" s="22">
        <v>0</v>
      </c>
      <c r="AZ208" s="23">
        <v>0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0</v>
      </c>
      <c r="BG208" s="22">
        <v>0</v>
      </c>
      <c r="BH208" s="22">
        <v>0</v>
      </c>
      <c r="BI208" s="22">
        <v>0</v>
      </c>
      <c r="BJ208" s="23">
        <v>0</v>
      </c>
      <c r="BK208" s="24">
        <f>SUM(C208:BJ208)</f>
        <v>3845.2575199155035</v>
      </c>
    </row>
    <row r="209" spans="1:63" s="30" customFormat="1" ht="15">
      <c r="A209" s="20"/>
      <c r="B209" s="8" t="s">
        <v>9</v>
      </c>
      <c r="C209" s="26">
        <f>SUM(C208)</f>
        <v>0</v>
      </c>
      <c r="D209" s="26">
        <f aca="true" t="shared" si="22" ref="D209:BJ209">SUM(D208)</f>
        <v>0.8690719210835764</v>
      </c>
      <c r="E209" s="26">
        <f t="shared" si="22"/>
        <v>0</v>
      </c>
      <c r="F209" s="26">
        <f t="shared" si="22"/>
        <v>0</v>
      </c>
      <c r="G209" s="26">
        <f t="shared" si="22"/>
        <v>0</v>
      </c>
      <c r="H209" s="26">
        <f t="shared" si="22"/>
        <v>373.5933</v>
      </c>
      <c r="I209" s="26">
        <f t="shared" si="22"/>
        <v>1219.6198479944205</v>
      </c>
      <c r="J209" s="26">
        <f t="shared" si="22"/>
        <v>9.3379</v>
      </c>
      <c r="K209" s="26">
        <f t="shared" si="22"/>
        <v>0</v>
      </c>
      <c r="L209" s="26">
        <f t="shared" si="22"/>
        <v>1726.0078999999994</v>
      </c>
      <c r="M209" s="26">
        <f t="shared" si="22"/>
        <v>0</v>
      </c>
      <c r="N209" s="26">
        <f t="shared" si="22"/>
        <v>0</v>
      </c>
      <c r="O209" s="26">
        <f t="shared" si="22"/>
        <v>0</v>
      </c>
      <c r="P209" s="26">
        <f t="shared" si="22"/>
        <v>0</v>
      </c>
      <c r="Q209" s="26">
        <f t="shared" si="22"/>
        <v>0</v>
      </c>
      <c r="R209" s="26">
        <f t="shared" si="22"/>
        <v>149.951</v>
      </c>
      <c r="S209" s="26">
        <f t="shared" si="22"/>
        <v>78.2479</v>
      </c>
      <c r="T209" s="26">
        <f t="shared" si="22"/>
        <v>0.0054</v>
      </c>
      <c r="U209" s="26">
        <f t="shared" si="22"/>
        <v>0</v>
      </c>
      <c r="V209" s="26">
        <f t="shared" si="22"/>
        <v>287.62520000000006</v>
      </c>
      <c r="W209" s="26">
        <f t="shared" si="22"/>
        <v>0</v>
      </c>
      <c r="X209" s="26">
        <f t="shared" si="22"/>
        <v>0</v>
      </c>
      <c r="Y209" s="26">
        <f t="shared" si="22"/>
        <v>0</v>
      </c>
      <c r="Z209" s="26">
        <f t="shared" si="22"/>
        <v>0</v>
      </c>
      <c r="AA209" s="26">
        <f t="shared" si="22"/>
        <v>0</v>
      </c>
      <c r="AB209" s="26">
        <f t="shared" si="22"/>
        <v>0</v>
      </c>
      <c r="AC209" s="26">
        <f t="shared" si="22"/>
        <v>0</v>
      </c>
      <c r="AD209" s="26">
        <f t="shared" si="22"/>
        <v>0</v>
      </c>
      <c r="AE209" s="26">
        <f t="shared" si="22"/>
        <v>0</v>
      </c>
      <c r="AF209" s="26">
        <f t="shared" si="22"/>
        <v>0</v>
      </c>
      <c r="AG209" s="26">
        <f t="shared" si="22"/>
        <v>0</v>
      </c>
      <c r="AH209" s="26">
        <f t="shared" si="22"/>
        <v>0</v>
      </c>
      <c r="AI209" s="26">
        <f t="shared" si="22"/>
        <v>0</v>
      </c>
      <c r="AJ209" s="26">
        <f t="shared" si="22"/>
        <v>0</v>
      </c>
      <c r="AK209" s="26">
        <f t="shared" si="22"/>
        <v>0</v>
      </c>
      <c r="AL209" s="26">
        <f t="shared" si="22"/>
        <v>0</v>
      </c>
      <c r="AM209" s="26">
        <f t="shared" si="22"/>
        <v>0</v>
      </c>
      <c r="AN209" s="26">
        <f t="shared" si="22"/>
        <v>0</v>
      </c>
      <c r="AO209" s="26">
        <f t="shared" si="22"/>
        <v>0</v>
      </c>
      <c r="AP209" s="26">
        <f t="shared" si="22"/>
        <v>0</v>
      </c>
      <c r="AQ209" s="26">
        <f t="shared" si="22"/>
        <v>0</v>
      </c>
      <c r="AR209" s="26">
        <f t="shared" si="22"/>
        <v>0</v>
      </c>
      <c r="AS209" s="26">
        <f t="shared" si="22"/>
        <v>0</v>
      </c>
      <c r="AT209" s="26">
        <f t="shared" si="22"/>
        <v>0</v>
      </c>
      <c r="AU209" s="26">
        <f t="shared" si="22"/>
        <v>0</v>
      </c>
      <c r="AV209" s="26">
        <f t="shared" si="22"/>
        <v>0</v>
      </c>
      <c r="AW209" s="26">
        <f t="shared" si="22"/>
        <v>0</v>
      </c>
      <c r="AX209" s="26">
        <f t="shared" si="22"/>
        <v>0</v>
      </c>
      <c r="AY209" s="26">
        <f t="shared" si="22"/>
        <v>0</v>
      </c>
      <c r="AZ209" s="26">
        <f t="shared" si="22"/>
        <v>0</v>
      </c>
      <c r="BA209" s="26">
        <f t="shared" si="22"/>
        <v>0</v>
      </c>
      <c r="BB209" s="26">
        <f t="shared" si="22"/>
        <v>0</v>
      </c>
      <c r="BC209" s="26">
        <f t="shared" si="22"/>
        <v>0</v>
      </c>
      <c r="BD209" s="26">
        <f t="shared" si="22"/>
        <v>0</v>
      </c>
      <c r="BE209" s="26">
        <f t="shared" si="22"/>
        <v>0</v>
      </c>
      <c r="BF209" s="26">
        <f t="shared" si="22"/>
        <v>0</v>
      </c>
      <c r="BG209" s="26">
        <f t="shared" si="22"/>
        <v>0</v>
      </c>
      <c r="BH209" s="26">
        <f t="shared" si="22"/>
        <v>0</v>
      </c>
      <c r="BI209" s="26">
        <f t="shared" si="22"/>
        <v>0</v>
      </c>
      <c r="BJ209" s="26">
        <f t="shared" si="22"/>
        <v>0</v>
      </c>
      <c r="BK209" s="29">
        <f>SUM(BK208)</f>
        <v>3845.2575199155035</v>
      </c>
    </row>
    <row r="210" spans="1:63" s="25" customFormat="1" ht="15">
      <c r="A210" s="20" t="s">
        <v>10</v>
      </c>
      <c r="B210" s="5" t="s">
        <v>41</v>
      </c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4"/>
    </row>
    <row r="211" spans="1:63" s="25" customFormat="1" ht="15">
      <c r="A211" s="20"/>
      <c r="B211" s="7" t="s">
        <v>270</v>
      </c>
      <c r="C211" s="21">
        <v>0</v>
      </c>
      <c r="D211" s="22">
        <v>2.804674188193548</v>
      </c>
      <c r="E211" s="22">
        <v>0</v>
      </c>
      <c r="F211" s="22">
        <v>0</v>
      </c>
      <c r="G211" s="23">
        <v>0</v>
      </c>
      <c r="H211" s="21">
        <v>0.32649999999999996</v>
      </c>
      <c r="I211" s="22">
        <v>3.162566591993546</v>
      </c>
      <c r="J211" s="22">
        <v>0</v>
      </c>
      <c r="K211" s="22">
        <v>0</v>
      </c>
      <c r="L211" s="23">
        <v>0.31229999999999997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0.12369999999999999</v>
      </c>
      <c r="S211" s="22">
        <v>12.1538</v>
      </c>
      <c r="T211" s="22">
        <v>0</v>
      </c>
      <c r="U211" s="22">
        <v>0</v>
      </c>
      <c r="V211" s="23">
        <v>0.0695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aca="true" t="shared" si="23" ref="BK211:BK227">SUM(C211:BJ211)</f>
        <v>18.953040780187095</v>
      </c>
    </row>
    <row r="212" spans="1:63" s="25" customFormat="1" ht="15">
      <c r="A212" s="20"/>
      <c r="B212" s="7" t="s">
        <v>271</v>
      </c>
      <c r="C212" s="21">
        <v>0</v>
      </c>
      <c r="D212" s="22">
        <v>1.0050623525509679</v>
      </c>
      <c r="E212" s="22">
        <v>0</v>
      </c>
      <c r="F212" s="22">
        <v>0</v>
      </c>
      <c r="G212" s="23">
        <v>0</v>
      </c>
      <c r="H212" s="21">
        <v>1.5743000000000003</v>
      </c>
      <c r="I212" s="22">
        <v>1.7324950349406472</v>
      </c>
      <c r="J212" s="22">
        <v>0</v>
      </c>
      <c r="K212" s="22">
        <v>0</v>
      </c>
      <c r="L212" s="23">
        <v>0.3134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1.0168</v>
      </c>
      <c r="S212" s="22">
        <v>0.0144</v>
      </c>
      <c r="T212" s="22">
        <v>0</v>
      </c>
      <c r="U212" s="22">
        <v>0</v>
      </c>
      <c r="V212" s="23">
        <v>0.0295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5.685957387491615</v>
      </c>
    </row>
    <row r="213" spans="1:63" s="25" customFormat="1" ht="15">
      <c r="A213" s="20"/>
      <c r="B213" s="7" t="s">
        <v>272</v>
      </c>
      <c r="C213" s="21">
        <v>0</v>
      </c>
      <c r="D213" s="22">
        <v>1.7639363616659913</v>
      </c>
      <c r="E213" s="22">
        <v>0</v>
      </c>
      <c r="F213" s="22">
        <v>0</v>
      </c>
      <c r="G213" s="23">
        <v>0</v>
      </c>
      <c r="H213" s="21">
        <v>1.3095999999999999</v>
      </c>
      <c r="I213" s="22">
        <v>6.01630089968401</v>
      </c>
      <c r="J213" s="22">
        <v>0</v>
      </c>
      <c r="K213" s="22">
        <v>0</v>
      </c>
      <c r="L213" s="23">
        <v>1.7095999999999998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0.4881000000000001</v>
      </c>
      <c r="S213" s="22">
        <v>0.0954</v>
      </c>
      <c r="T213" s="22">
        <v>0</v>
      </c>
      <c r="U213" s="22">
        <v>0</v>
      </c>
      <c r="V213" s="23">
        <v>0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11.382937261350001</v>
      </c>
    </row>
    <row r="214" spans="1:63" s="25" customFormat="1" ht="15">
      <c r="A214" s="20"/>
      <c r="B214" s="7" t="s">
        <v>273</v>
      </c>
      <c r="C214" s="21">
        <v>0</v>
      </c>
      <c r="D214" s="22">
        <v>0.28260849374290326</v>
      </c>
      <c r="E214" s="22">
        <v>0</v>
      </c>
      <c r="F214" s="22">
        <v>0</v>
      </c>
      <c r="G214" s="23">
        <v>0</v>
      </c>
      <c r="H214" s="21">
        <v>0.48160000000000003</v>
      </c>
      <c r="I214" s="22">
        <v>0.20236015299943558</v>
      </c>
      <c r="J214" s="22">
        <v>0</v>
      </c>
      <c r="K214" s="22">
        <v>0</v>
      </c>
      <c r="L214" s="23">
        <v>0.2591533843331452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0.1689</v>
      </c>
      <c r="S214" s="22">
        <v>0.0004</v>
      </c>
      <c r="T214" s="22">
        <v>0</v>
      </c>
      <c r="U214" s="22">
        <v>0</v>
      </c>
      <c r="V214" s="23">
        <v>0.2013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>SUM(C214:BJ214)</f>
        <v>1.596322031075484</v>
      </c>
    </row>
    <row r="215" spans="1:63" s="25" customFormat="1" ht="15">
      <c r="A215" s="20"/>
      <c r="B215" s="7" t="s">
        <v>266</v>
      </c>
      <c r="C215" s="21">
        <v>0</v>
      </c>
      <c r="D215" s="22">
        <v>2.2797539199930377</v>
      </c>
      <c r="E215" s="22">
        <v>0</v>
      </c>
      <c r="F215" s="22">
        <v>0</v>
      </c>
      <c r="G215" s="23">
        <v>0</v>
      </c>
      <c r="H215" s="21">
        <v>2.7412000000000005</v>
      </c>
      <c r="I215" s="22">
        <v>6.961973669426304</v>
      </c>
      <c r="J215" s="22">
        <v>0</v>
      </c>
      <c r="K215" s="22">
        <v>0</v>
      </c>
      <c r="L215" s="23">
        <v>7.955200000000001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1.0121999999999998</v>
      </c>
      <c r="S215" s="22">
        <v>0.0159</v>
      </c>
      <c r="T215" s="22">
        <v>0</v>
      </c>
      <c r="U215" s="22">
        <v>0</v>
      </c>
      <c r="V215" s="23">
        <v>0.8034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t="shared" si="23"/>
        <v>21.769627589419343</v>
      </c>
    </row>
    <row r="216" spans="1:63" s="25" customFormat="1" ht="15">
      <c r="A216" s="20"/>
      <c r="B216" s="7" t="s">
        <v>274</v>
      </c>
      <c r="C216" s="21">
        <v>0</v>
      </c>
      <c r="D216" s="22">
        <v>0.6281938548881021</v>
      </c>
      <c r="E216" s="22">
        <v>0</v>
      </c>
      <c r="F216" s="22">
        <v>0</v>
      </c>
      <c r="G216" s="23">
        <v>0</v>
      </c>
      <c r="H216" s="21">
        <v>2.1622</v>
      </c>
      <c r="I216" s="22">
        <v>0.34379330660125357</v>
      </c>
      <c r="J216" s="22">
        <v>0</v>
      </c>
      <c r="K216" s="22">
        <v>0</v>
      </c>
      <c r="L216" s="23">
        <v>4.1652000000000005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0.7589999999999999</v>
      </c>
      <c r="S216" s="22">
        <v>0.0024000000000000002</v>
      </c>
      <c r="T216" s="22">
        <v>0</v>
      </c>
      <c r="U216" s="22">
        <v>0</v>
      </c>
      <c r="V216" s="23">
        <v>0.6851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8.745887161489357</v>
      </c>
    </row>
    <row r="217" spans="1:63" s="25" customFormat="1" ht="15">
      <c r="A217" s="20"/>
      <c r="B217" s="7" t="s">
        <v>275</v>
      </c>
      <c r="C217" s="21">
        <v>0</v>
      </c>
      <c r="D217" s="22">
        <v>53.70916869763789</v>
      </c>
      <c r="E217" s="22">
        <v>0</v>
      </c>
      <c r="F217" s="22">
        <v>0</v>
      </c>
      <c r="G217" s="23">
        <v>0</v>
      </c>
      <c r="H217" s="21">
        <v>35.600699999999996</v>
      </c>
      <c r="I217" s="22">
        <v>3950.09639455825</v>
      </c>
      <c r="J217" s="22">
        <v>22.3365</v>
      </c>
      <c r="K217" s="22">
        <v>0</v>
      </c>
      <c r="L217" s="23">
        <v>90.8621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17.584400000000002</v>
      </c>
      <c r="S217" s="22">
        <v>3.903399999999999</v>
      </c>
      <c r="T217" s="22">
        <v>0</v>
      </c>
      <c r="U217" s="22">
        <v>0</v>
      </c>
      <c r="V217" s="23">
        <v>20.1905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4194.283163255887</v>
      </c>
    </row>
    <row r="218" spans="1:63" s="25" customFormat="1" ht="15">
      <c r="A218" s="20"/>
      <c r="B218" s="7" t="s">
        <v>49</v>
      </c>
      <c r="C218" s="21">
        <v>0</v>
      </c>
      <c r="D218" s="22">
        <v>0.3319351422428859</v>
      </c>
      <c r="E218" s="22">
        <v>0</v>
      </c>
      <c r="F218" s="22">
        <v>0</v>
      </c>
      <c r="G218" s="23">
        <v>0</v>
      </c>
      <c r="H218" s="21">
        <v>797.3552999999999</v>
      </c>
      <c r="I218" s="22">
        <v>5607.221431318907</v>
      </c>
      <c r="J218" s="22">
        <v>2768.1173</v>
      </c>
      <c r="K218" s="22">
        <v>0</v>
      </c>
      <c r="L218" s="23">
        <v>417.25999999999993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406.2687</v>
      </c>
      <c r="S218" s="22">
        <v>128.00060000000002</v>
      </c>
      <c r="T218" s="22">
        <v>0.2544</v>
      </c>
      <c r="U218" s="22">
        <v>0</v>
      </c>
      <c r="V218" s="23">
        <v>105.89850000000003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10230.708166461149</v>
      </c>
    </row>
    <row r="219" spans="1:63" s="25" customFormat="1" ht="15">
      <c r="A219" s="20"/>
      <c r="B219" s="7" t="s">
        <v>276</v>
      </c>
      <c r="C219" s="21">
        <v>0</v>
      </c>
      <c r="D219" s="22">
        <v>0.7485447952012334</v>
      </c>
      <c r="E219" s="22">
        <v>0</v>
      </c>
      <c r="F219" s="22">
        <v>0</v>
      </c>
      <c r="G219" s="23">
        <v>0</v>
      </c>
      <c r="H219" s="21">
        <v>2.2373</v>
      </c>
      <c r="I219" s="22">
        <v>1.782258826527803</v>
      </c>
      <c r="J219" s="22">
        <v>0</v>
      </c>
      <c r="K219" s="22">
        <v>0</v>
      </c>
      <c r="L219" s="23">
        <v>2.8733000000000004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0.8170000000000002</v>
      </c>
      <c r="S219" s="22">
        <v>0.0196</v>
      </c>
      <c r="T219" s="22">
        <v>0</v>
      </c>
      <c r="U219" s="22">
        <v>0</v>
      </c>
      <c r="V219" s="23">
        <v>1.8594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10.337403621729038</v>
      </c>
    </row>
    <row r="220" spans="1:63" s="25" customFormat="1" ht="15">
      <c r="A220" s="20"/>
      <c r="B220" s="7" t="s">
        <v>277</v>
      </c>
      <c r="C220" s="21">
        <v>0</v>
      </c>
      <c r="D220" s="22">
        <v>0.7061622822580643</v>
      </c>
      <c r="E220" s="22">
        <v>0</v>
      </c>
      <c r="F220" s="22">
        <v>0</v>
      </c>
      <c r="G220" s="23">
        <v>0</v>
      </c>
      <c r="H220" s="21">
        <v>2.7506048279087065</v>
      </c>
      <c r="I220" s="22">
        <v>1.4363</v>
      </c>
      <c r="J220" s="22">
        <v>0</v>
      </c>
      <c r="K220" s="22">
        <v>0</v>
      </c>
      <c r="L220" s="23">
        <v>4.6046000000000005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0.7641</v>
      </c>
      <c r="S220" s="22">
        <v>0.046700000000000005</v>
      </c>
      <c r="T220" s="22">
        <v>0</v>
      </c>
      <c r="U220" s="22">
        <v>0</v>
      </c>
      <c r="V220" s="23">
        <v>0.27490000000000003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10.583367110166773</v>
      </c>
    </row>
    <row r="221" spans="1:63" s="25" customFormat="1" ht="15">
      <c r="A221" s="20"/>
      <c r="B221" s="7" t="s">
        <v>278</v>
      </c>
      <c r="C221" s="21">
        <v>0</v>
      </c>
      <c r="D221" s="22">
        <v>0.5300788912965478</v>
      </c>
      <c r="E221" s="22">
        <v>0</v>
      </c>
      <c r="F221" s="22">
        <v>0</v>
      </c>
      <c r="G221" s="23">
        <v>0</v>
      </c>
      <c r="H221" s="21">
        <v>49.77919999999999</v>
      </c>
      <c r="I221" s="22">
        <v>675.3915001471103</v>
      </c>
      <c r="J221" s="22">
        <v>3.3331</v>
      </c>
      <c r="K221" s="22">
        <v>0</v>
      </c>
      <c r="L221" s="23">
        <v>260.8634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20.0619</v>
      </c>
      <c r="S221" s="22">
        <v>4.0584</v>
      </c>
      <c r="T221" s="22">
        <v>0</v>
      </c>
      <c r="U221" s="22">
        <v>0</v>
      </c>
      <c r="V221" s="23">
        <v>36.43470000000001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1050.452279038407</v>
      </c>
    </row>
    <row r="222" spans="1:63" s="25" customFormat="1" ht="15">
      <c r="A222" s="20"/>
      <c r="B222" s="7" t="s">
        <v>279</v>
      </c>
      <c r="C222" s="21">
        <v>0</v>
      </c>
      <c r="D222" s="22">
        <v>0.5744033705808859</v>
      </c>
      <c r="E222" s="22">
        <v>0</v>
      </c>
      <c r="F222" s="22">
        <v>0</v>
      </c>
      <c r="G222" s="23">
        <v>0</v>
      </c>
      <c r="H222" s="21">
        <v>110.92920000000001</v>
      </c>
      <c r="I222" s="22">
        <v>855.9268782383031</v>
      </c>
      <c r="J222" s="22">
        <v>229.748</v>
      </c>
      <c r="K222" s="22">
        <v>0</v>
      </c>
      <c r="L222" s="23">
        <v>1451.2472999999998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46.182100000000005</v>
      </c>
      <c r="S222" s="22">
        <v>33.0559</v>
      </c>
      <c r="T222" s="22">
        <v>0</v>
      </c>
      <c r="U222" s="22">
        <v>0</v>
      </c>
      <c r="V222" s="23">
        <v>181.2334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2908.897181608884</v>
      </c>
    </row>
    <row r="223" spans="1:63" s="25" customFormat="1" ht="15">
      <c r="A223" s="20"/>
      <c r="B223" s="7" t="s">
        <v>280</v>
      </c>
      <c r="C223" s="21">
        <v>0</v>
      </c>
      <c r="D223" s="22">
        <v>60.34174740876145</v>
      </c>
      <c r="E223" s="22">
        <v>0</v>
      </c>
      <c r="F223" s="22">
        <v>0</v>
      </c>
      <c r="G223" s="23">
        <v>0</v>
      </c>
      <c r="H223" s="21">
        <v>144.47070000000002</v>
      </c>
      <c r="I223" s="22">
        <v>1478.198492361827</v>
      </c>
      <c r="J223" s="22">
        <v>19.3053</v>
      </c>
      <c r="K223" s="22">
        <v>0</v>
      </c>
      <c r="L223" s="23">
        <v>787.3417000000002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62.04129999999999</v>
      </c>
      <c r="S223" s="22">
        <v>52.1296</v>
      </c>
      <c r="T223" s="22">
        <v>0.0262</v>
      </c>
      <c r="U223" s="22">
        <v>0</v>
      </c>
      <c r="V223" s="23">
        <v>163.02870000000001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2766.8837397705884</v>
      </c>
    </row>
    <row r="224" spans="1:63" s="25" customFormat="1" ht="15">
      <c r="A224" s="20"/>
      <c r="B224" s="7" t="s">
        <v>281</v>
      </c>
      <c r="C224" s="21">
        <v>0</v>
      </c>
      <c r="D224" s="22">
        <v>0.1892097226866098</v>
      </c>
      <c r="E224" s="22">
        <v>0</v>
      </c>
      <c r="F224" s="22">
        <v>0</v>
      </c>
      <c r="G224" s="23">
        <v>0</v>
      </c>
      <c r="H224" s="21">
        <v>4.2675</v>
      </c>
      <c r="I224" s="22">
        <v>24.068209396487575</v>
      </c>
      <c r="J224" s="22">
        <v>0.0131</v>
      </c>
      <c r="K224" s="22">
        <v>0</v>
      </c>
      <c r="L224" s="23">
        <v>8.605599999999997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1.5033999999999998</v>
      </c>
      <c r="S224" s="22">
        <v>0.07450000000000001</v>
      </c>
      <c r="T224" s="22">
        <v>0</v>
      </c>
      <c r="U224" s="22">
        <v>0</v>
      </c>
      <c r="V224" s="23">
        <v>1.0446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39.766119119174185</v>
      </c>
    </row>
    <row r="225" spans="1:63" s="25" customFormat="1" ht="15">
      <c r="A225" s="20"/>
      <c r="B225" s="7" t="s">
        <v>267</v>
      </c>
      <c r="C225" s="21">
        <v>0</v>
      </c>
      <c r="D225" s="22">
        <v>17.1549145683618</v>
      </c>
      <c r="E225" s="22">
        <v>0</v>
      </c>
      <c r="F225" s="22">
        <v>0</v>
      </c>
      <c r="G225" s="23">
        <v>0</v>
      </c>
      <c r="H225" s="21">
        <v>3.883000000000001</v>
      </c>
      <c r="I225" s="22">
        <v>43.70701695745441</v>
      </c>
      <c r="J225" s="22">
        <v>0.1115</v>
      </c>
      <c r="K225" s="22">
        <v>0</v>
      </c>
      <c r="L225" s="23">
        <v>113.3802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1.7068999999999999</v>
      </c>
      <c r="S225" s="22">
        <v>0.3005</v>
      </c>
      <c r="T225" s="22">
        <v>0</v>
      </c>
      <c r="U225" s="22">
        <v>0</v>
      </c>
      <c r="V225" s="23">
        <v>5.0271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185.2711315258162</v>
      </c>
    </row>
    <row r="226" spans="1:63" s="25" customFormat="1" ht="15">
      <c r="A226" s="20"/>
      <c r="B226" s="7" t="s">
        <v>282</v>
      </c>
      <c r="C226" s="21">
        <v>0</v>
      </c>
      <c r="D226" s="22">
        <v>0.2607323451741936</v>
      </c>
      <c r="E226" s="22">
        <v>0</v>
      </c>
      <c r="F226" s="22">
        <v>0</v>
      </c>
      <c r="G226" s="23">
        <v>0</v>
      </c>
      <c r="H226" s="21">
        <v>0.7295667643522582</v>
      </c>
      <c r="I226" s="22">
        <v>0.3258</v>
      </c>
      <c r="J226" s="22">
        <v>0</v>
      </c>
      <c r="K226" s="22">
        <v>0</v>
      </c>
      <c r="L226" s="23">
        <v>0.6275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0.2986</v>
      </c>
      <c r="S226" s="22">
        <v>0</v>
      </c>
      <c r="T226" s="22">
        <v>0</v>
      </c>
      <c r="U226" s="22">
        <v>0</v>
      </c>
      <c r="V226" s="23">
        <v>0.1518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2.393999109526452</v>
      </c>
    </row>
    <row r="227" spans="1:63" s="25" customFormat="1" ht="15">
      <c r="A227" s="20"/>
      <c r="B227" s="7" t="s">
        <v>295</v>
      </c>
      <c r="C227" s="21">
        <v>0</v>
      </c>
      <c r="D227" s="22">
        <v>1.1560304936619354</v>
      </c>
      <c r="E227" s="22">
        <v>0</v>
      </c>
      <c r="F227" s="22">
        <v>0</v>
      </c>
      <c r="G227" s="23">
        <v>0</v>
      </c>
      <c r="H227" s="21">
        <v>0.03839999999999999</v>
      </c>
      <c r="I227" s="22">
        <v>8.465916815514841</v>
      </c>
      <c r="J227" s="22">
        <v>0</v>
      </c>
      <c r="K227" s="22">
        <v>0</v>
      </c>
      <c r="L227" s="23">
        <v>0.0759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0.0081</v>
      </c>
      <c r="S227" s="22">
        <v>0</v>
      </c>
      <c r="T227" s="22">
        <v>0</v>
      </c>
      <c r="U227" s="22">
        <v>0</v>
      </c>
      <c r="V227" s="23">
        <v>0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9.744347309176778</v>
      </c>
    </row>
    <row r="228" spans="1:63" s="30" customFormat="1" ht="15">
      <c r="A228" s="20"/>
      <c r="B228" s="8" t="s">
        <v>12</v>
      </c>
      <c r="C228" s="26">
        <f aca="true" t="shared" si="24" ref="C228:AH228">SUM(C211:C227)</f>
        <v>0</v>
      </c>
      <c r="D228" s="27">
        <f t="shared" si="24"/>
        <v>144.46715688889807</v>
      </c>
      <c r="E228" s="27">
        <f t="shared" si="24"/>
        <v>0</v>
      </c>
      <c r="F228" s="27">
        <f t="shared" si="24"/>
        <v>0</v>
      </c>
      <c r="G228" s="28">
        <f t="shared" si="24"/>
        <v>0</v>
      </c>
      <c r="H228" s="26">
        <f t="shared" si="24"/>
        <v>1160.6368715922608</v>
      </c>
      <c r="I228" s="27">
        <f t="shared" si="24"/>
        <v>12665.039688276027</v>
      </c>
      <c r="J228" s="27">
        <f t="shared" si="24"/>
        <v>3042.9647999999997</v>
      </c>
      <c r="K228" s="27">
        <f t="shared" si="24"/>
        <v>0</v>
      </c>
      <c r="L228" s="28">
        <f t="shared" si="24"/>
        <v>3152.456453384333</v>
      </c>
      <c r="M228" s="26">
        <f t="shared" si="24"/>
        <v>0</v>
      </c>
      <c r="N228" s="27">
        <f t="shared" si="24"/>
        <v>0</v>
      </c>
      <c r="O228" s="27">
        <f t="shared" si="24"/>
        <v>0</v>
      </c>
      <c r="P228" s="27">
        <f t="shared" si="24"/>
        <v>0</v>
      </c>
      <c r="Q228" s="28">
        <f t="shared" si="24"/>
        <v>0</v>
      </c>
      <c r="R228" s="26">
        <f t="shared" si="24"/>
        <v>560.8052</v>
      </c>
      <c r="S228" s="27">
        <f t="shared" si="24"/>
        <v>233.87150000000003</v>
      </c>
      <c r="T228" s="27">
        <f t="shared" si="24"/>
        <v>0.2806</v>
      </c>
      <c r="U228" s="27">
        <f t="shared" si="24"/>
        <v>0</v>
      </c>
      <c r="V228" s="28">
        <f t="shared" si="24"/>
        <v>516.9324</v>
      </c>
      <c r="W228" s="26">
        <f t="shared" si="24"/>
        <v>0</v>
      </c>
      <c r="X228" s="27">
        <f t="shared" si="24"/>
        <v>0</v>
      </c>
      <c r="Y228" s="27">
        <f t="shared" si="24"/>
        <v>0</v>
      </c>
      <c r="Z228" s="27">
        <f t="shared" si="24"/>
        <v>0</v>
      </c>
      <c r="AA228" s="28">
        <f t="shared" si="24"/>
        <v>0</v>
      </c>
      <c r="AB228" s="26">
        <f t="shared" si="24"/>
        <v>0</v>
      </c>
      <c r="AC228" s="27">
        <f t="shared" si="24"/>
        <v>0</v>
      </c>
      <c r="AD228" s="27">
        <f t="shared" si="24"/>
        <v>0</v>
      </c>
      <c r="AE228" s="27">
        <f t="shared" si="24"/>
        <v>0</v>
      </c>
      <c r="AF228" s="28">
        <f t="shared" si="24"/>
        <v>0</v>
      </c>
      <c r="AG228" s="26">
        <f t="shared" si="24"/>
        <v>0</v>
      </c>
      <c r="AH228" s="27">
        <f t="shared" si="24"/>
        <v>0</v>
      </c>
      <c r="AI228" s="27">
        <f aca="true" t="shared" si="25" ref="AI228:BK228">SUM(AI211:AI227)</f>
        <v>0</v>
      </c>
      <c r="AJ228" s="27">
        <f t="shared" si="25"/>
        <v>0</v>
      </c>
      <c r="AK228" s="28">
        <f t="shared" si="25"/>
        <v>0</v>
      </c>
      <c r="AL228" s="26">
        <f t="shared" si="25"/>
        <v>0</v>
      </c>
      <c r="AM228" s="27">
        <f t="shared" si="25"/>
        <v>0</v>
      </c>
      <c r="AN228" s="27">
        <f t="shared" si="25"/>
        <v>0</v>
      </c>
      <c r="AO228" s="27">
        <f t="shared" si="25"/>
        <v>0</v>
      </c>
      <c r="AP228" s="28">
        <f t="shared" si="25"/>
        <v>0</v>
      </c>
      <c r="AQ228" s="26">
        <f t="shared" si="25"/>
        <v>0</v>
      </c>
      <c r="AR228" s="27">
        <f t="shared" si="25"/>
        <v>0</v>
      </c>
      <c r="AS228" s="27">
        <f t="shared" si="25"/>
        <v>0</v>
      </c>
      <c r="AT228" s="27">
        <f t="shared" si="25"/>
        <v>0</v>
      </c>
      <c r="AU228" s="28">
        <f t="shared" si="25"/>
        <v>0</v>
      </c>
      <c r="AV228" s="26">
        <f t="shared" si="25"/>
        <v>0</v>
      </c>
      <c r="AW228" s="27">
        <f t="shared" si="25"/>
        <v>0</v>
      </c>
      <c r="AX228" s="27">
        <f t="shared" si="25"/>
        <v>0</v>
      </c>
      <c r="AY228" s="27">
        <f t="shared" si="25"/>
        <v>0</v>
      </c>
      <c r="AZ228" s="28">
        <f t="shared" si="25"/>
        <v>0</v>
      </c>
      <c r="BA228" s="26">
        <f t="shared" si="25"/>
        <v>0</v>
      </c>
      <c r="BB228" s="27">
        <f t="shared" si="25"/>
        <v>0</v>
      </c>
      <c r="BC228" s="27">
        <f t="shared" si="25"/>
        <v>0</v>
      </c>
      <c r="BD228" s="27">
        <f t="shared" si="25"/>
        <v>0</v>
      </c>
      <c r="BE228" s="28">
        <f t="shared" si="25"/>
        <v>0</v>
      </c>
      <c r="BF228" s="26">
        <f t="shared" si="25"/>
        <v>0</v>
      </c>
      <c r="BG228" s="27">
        <f t="shared" si="25"/>
        <v>0</v>
      </c>
      <c r="BH228" s="27">
        <f t="shared" si="25"/>
        <v>0</v>
      </c>
      <c r="BI228" s="27">
        <f t="shared" si="25"/>
        <v>0</v>
      </c>
      <c r="BJ228" s="28">
        <f t="shared" si="25"/>
        <v>0</v>
      </c>
      <c r="BK228" s="28">
        <f t="shared" si="25"/>
        <v>21477.454670141513</v>
      </c>
    </row>
    <row r="229" spans="1:64" s="30" customFormat="1" ht="15">
      <c r="A229" s="20"/>
      <c r="B229" s="9" t="s">
        <v>23</v>
      </c>
      <c r="C229" s="26">
        <f aca="true" t="shared" si="26" ref="C229:AH229">C228+C209</f>
        <v>0</v>
      </c>
      <c r="D229" s="27">
        <f t="shared" si="26"/>
        <v>145.33622880998166</v>
      </c>
      <c r="E229" s="27">
        <f t="shared" si="26"/>
        <v>0</v>
      </c>
      <c r="F229" s="27">
        <f t="shared" si="26"/>
        <v>0</v>
      </c>
      <c r="G229" s="28">
        <f t="shared" si="26"/>
        <v>0</v>
      </c>
      <c r="H229" s="26">
        <f t="shared" si="26"/>
        <v>1534.2301715922608</v>
      </c>
      <c r="I229" s="27">
        <f t="shared" si="26"/>
        <v>13884.659536270447</v>
      </c>
      <c r="J229" s="27">
        <f t="shared" si="26"/>
        <v>3052.3026999999997</v>
      </c>
      <c r="K229" s="27">
        <f t="shared" si="26"/>
        <v>0</v>
      </c>
      <c r="L229" s="28">
        <f t="shared" si="26"/>
        <v>4878.464353384333</v>
      </c>
      <c r="M229" s="26">
        <f t="shared" si="26"/>
        <v>0</v>
      </c>
      <c r="N229" s="27">
        <f t="shared" si="26"/>
        <v>0</v>
      </c>
      <c r="O229" s="27">
        <f t="shared" si="26"/>
        <v>0</v>
      </c>
      <c r="P229" s="27">
        <f t="shared" si="26"/>
        <v>0</v>
      </c>
      <c r="Q229" s="28">
        <f t="shared" si="26"/>
        <v>0</v>
      </c>
      <c r="R229" s="26">
        <f t="shared" si="26"/>
        <v>710.7562</v>
      </c>
      <c r="S229" s="27">
        <f t="shared" si="26"/>
        <v>312.11940000000004</v>
      </c>
      <c r="T229" s="27">
        <f t="shared" si="26"/>
        <v>0.28600000000000003</v>
      </c>
      <c r="U229" s="27">
        <f t="shared" si="26"/>
        <v>0</v>
      </c>
      <c r="V229" s="28">
        <f t="shared" si="26"/>
        <v>804.5576000000001</v>
      </c>
      <c r="W229" s="26">
        <f t="shared" si="26"/>
        <v>0</v>
      </c>
      <c r="X229" s="27">
        <f t="shared" si="26"/>
        <v>0</v>
      </c>
      <c r="Y229" s="27">
        <f t="shared" si="26"/>
        <v>0</v>
      </c>
      <c r="Z229" s="27">
        <f t="shared" si="26"/>
        <v>0</v>
      </c>
      <c r="AA229" s="28">
        <f t="shared" si="26"/>
        <v>0</v>
      </c>
      <c r="AB229" s="26">
        <f t="shared" si="26"/>
        <v>0</v>
      </c>
      <c r="AC229" s="27">
        <f t="shared" si="26"/>
        <v>0</v>
      </c>
      <c r="AD229" s="27">
        <f t="shared" si="26"/>
        <v>0</v>
      </c>
      <c r="AE229" s="27">
        <f t="shared" si="26"/>
        <v>0</v>
      </c>
      <c r="AF229" s="28">
        <f t="shared" si="26"/>
        <v>0</v>
      </c>
      <c r="AG229" s="26">
        <f t="shared" si="26"/>
        <v>0</v>
      </c>
      <c r="AH229" s="27">
        <f t="shared" si="26"/>
        <v>0</v>
      </c>
      <c r="AI229" s="27">
        <f aca="true" t="shared" si="27" ref="AI229:BK229">AI228+AI209</f>
        <v>0</v>
      </c>
      <c r="AJ229" s="27">
        <f t="shared" si="27"/>
        <v>0</v>
      </c>
      <c r="AK229" s="28">
        <f t="shared" si="27"/>
        <v>0</v>
      </c>
      <c r="AL229" s="26">
        <f t="shared" si="27"/>
        <v>0</v>
      </c>
      <c r="AM229" s="27">
        <f t="shared" si="27"/>
        <v>0</v>
      </c>
      <c r="AN229" s="27">
        <f t="shared" si="27"/>
        <v>0</v>
      </c>
      <c r="AO229" s="27">
        <f t="shared" si="27"/>
        <v>0</v>
      </c>
      <c r="AP229" s="28">
        <f t="shared" si="27"/>
        <v>0</v>
      </c>
      <c r="AQ229" s="26">
        <f t="shared" si="27"/>
        <v>0</v>
      </c>
      <c r="AR229" s="27">
        <f t="shared" si="27"/>
        <v>0</v>
      </c>
      <c r="AS229" s="27">
        <f t="shared" si="27"/>
        <v>0</v>
      </c>
      <c r="AT229" s="27">
        <f t="shared" si="27"/>
        <v>0</v>
      </c>
      <c r="AU229" s="28">
        <f t="shared" si="27"/>
        <v>0</v>
      </c>
      <c r="AV229" s="26">
        <f t="shared" si="27"/>
        <v>0</v>
      </c>
      <c r="AW229" s="27">
        <f t="shared" si="27"/>
        <v>0</v>
      </c>
      <c r="AX229" s="27">
        <f t="shared" si="27"/>
        <v>0</v>
      </c>
      <c r="AY229" s="27">
        <f t="shared" si="27"/>
        <v>0</v>
      </c>
      <c r="AZ229" s="28">
        <f t="shared" si="27"/>
        <v>0</v>
      </c>
      <c r="BA229" s="26">
        <f t="shared" si="27"/>
        <v>0</v>
      </c>
      <c r="BB229" s="27">
        <f t="shared" si="27"/>
        <v>0</v>
      </c>
      <c r="BC229" s="27">
        <f t="shared" si="27"/>
        <v>0</v>
      </c>
      <c r="BD229" s="27">
        <f t="shared" si="27"/>
        <v>0</v>
      </c>
      <c r="BE229" s="28">
        <f t="shared" si="27"/>
        <v>0</v>
      </c>
      <c r="BF229" s="26">
        <f t="shared" si="27"/>
        <v>0</v>
      </c>
      <c r="BG229" s="27">
        <f t="shared" si="27"/>
        <v>0</v>
      </c>
      <c r="BH229" s="27">
        <f t="shared" si="27"/>
        <v>0</v>
      </c>
      <c r="BI229" s="27">
        <f t="shared" si="27"/>
        <v>0</v>
      </c>
      <c r="BJ229" s="28">
        <f t="shared" si="27"/>
        <v>0</v>
      </c>
      <c r="BK229" s="28">
        <f t="shared" si="27"/>
        <v>25322.712190057016</v>
      </c>
      <c r="BL229" s="44"/>
    </row>
    <row r="230" spans="1:63" s="25" customFormat="1" ht="15">
      <c r="A230" s="20"/>
      <c r="B230" s="9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</row>
    <row r="231" spans="1:63" s="25" customFormat="1" ht="15">
      <c r="A231" s="20" t="s">
        <v>42</v>
      </c>
      <c r="B231" s="10" t="s">
        <v>43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7</v>
      </c>
      <c r="B232" s="14" t="s">
        <v>44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41" customFormat="1" ht="15">
      <c r="A233" s="37"/>
      <c r="B233" s="13" t="s">
        <v>33</v>
      </c>
      <c r="C233" s="38">
        <v>0</v>
      </c>
      <c r="D233" s="39">
        <v>0</v>
      </c>
      <c r="E233" s="39">
        <v>0</v>
      </c>
      <c r="F233" s="39">
        <v>0</v>
      </c>
      <c r="G233" s="40">
        <v>0</v>
      </c>
      <c r="H233" s="38">
        <v>0</v>
      </c>
      <c r="I233" s="39">
        <v>0</v>
      </c>
      <c r="J233" s="39">
        <v>0</v>
      </c>
      <c r="K233" s="39">
        <v>0</v>
      </c>
      <c r="L233" s="40">
        <v>0</v>
      </c>
      <c r="M233" s="38">
        <v>0</v>
      </c>
      <c r="N233" s="39">
        <v>0</v>
      </c>
      <c r="O233" s="39">
        <v>0</v>
      </c>
      <c r="P233" s="39">
        <v>0</v>
      </c>
      <c r="Q233" s="40">
        <v>0</v>
      </c>
      <c r="R233" s="38">
        <v>0</v>
      </c>
      <c r="S233" s="39">
        <v>0</v>
      </c>
      <c r="T233" s="39">
        <v>0</v>
      </c>
      <c r="U233" s="39">
        <v>0</v>
      </c>
      <c r="V233" s="40">
        <v>0</v>
      </c>
      <c r="W233" s="38">
        <v>0</v>
      </c>
      <c r="X233" s="39">
        <v>0</v>
      </c>
      <c r="Y233" s="39">
        <v>0</v>
      </c>
      <c r="Z233" s="39">
        <v>0</v>
      </c>
      <c r="AA233" s="40">
        <v>0</v>
      </c>
      <c r="AB233" s="38">
        <v>0</v>
      </c>
      <c r="AC233" s="39">
        <v>0</v>
      </c>
      <c r="AD233" s="39">
        <v>0</v>
      </c>
      <c r="AE233" s="39">
        <v>0</v>
      </c>
      <c r="AF233" s="40">
        <v>0</v>
      </c>
      <c r="AG233" s="38">
        <v>0</v>
      </c>
      <c r="AH233" s="39">
        <v>0</v>
      </c>
      <c r="AI233" s="39">
        <v>0</v>
      </c>
      <c r="AJ233" s="39">
        <v>0</v>
      </c>
      <c r="AK233" s="40">
        <v>0</v>
      </c>
      <c r="AL233" s="38">
        <v>0</v>
      </c>
      <c r="AM233" s="39">
        <v>0</v>
      </c>
      <c r="AN233" s="39">
        <v>0</v>
      </c>
      <c r="AO233" s="39">
        <v>0</v>
      </c>
      <c r="AP233" s="40">
        <v>0</v>
      </c>
      <c r="AQ233" s="38">
        <v>0</v>
      </c>
      <c r="AR233" s="39">
        <v>0</v>
      </c>
      <c r="AS233" s="39">
        <v>0</v>
      </c>
      <c r="AT233" s="39">
        <v>0</v>
      </c>
      <c r="AU233" s="40">
        <v>0</v>
      </c>
      <c r="AV233" s="38">
        <v>0</v>
      </c>
      <c r="AW233" s="39">
        <v>0</v>
      </c>
      <c r="AX233" s="39">
        <v>0</v>
      </c>
      <c r="AY233" s="39">
        <v>0</v>
      </c>
      <c r="AZ233" s="40">
        <v>0</v>
      </c>
      <c r="BA233" s="38">
        <v>0</v>
      </c>
      <c r="BB233" s="39">
        <v>0</v>
      </c>
      <c r="BC233" s="39">
        <v>0</v>
      </c>
      <c r="BD233" s="39">
        <v>0</v>
      </c>
      <c r="BE233" s="40">
        <v>0</v>
      </c>
      <c r="BF233" s="38">
        <v>0</v>
      </c>
      <c r="BG233" s="39">
        <v>0</v>
      </c>
      <c r="BH233" s="39">
        <v>0</v>
      </c>
      <c r="BI233" s="39">
        <v>0</v>
      </c>
      <c r="BJ233" s="40">
        <v>0</v>
      </c>
      <c r="BK233" s="38">
        <v>0</v>
      </c>
    </row>
    <row r="234" spans="1:63" s="30" customFormat="1" ht="15">
      <c r="A234" s="20"/>
      <c r="B234" s="9" t="s">
        <v>27</v>
      </c>
      <c r="C234" s="26">
        <v>0</v>
      </c>
      <c r="D234" s="27">
        <v>0</v>
      </c>
      <c r="E234" s="27">
        <v>0</v>
      </c>
      <c r="F234" s="27">
        <v>0</v>
      </c>
      <c r="G234" s="28">
        <v>0</v>
      </c>
      <c r="H234" s="26">
        <v>0</v>
      </c>
      <c r="I234" s="27">
        <v>0</v>
      </c>
      <c r="J234" s="27">
        <v>0</v>
      </c>
      <c r="K234" s="27">
        <v>0</v>
      </c>
      <c r="L234" s="28">
        <v>0</v>
      </c>
      <c r="M234" s="26">
        <v>0</v>
      </c>
      <c r="N234" s="27">
        <v>0</v>
      </c>
      <c r="O234" s="27">
        <v>0</v>
      </c>
      <c r="P234" s="27">
        <v>0</v>
      </c>
      <c r="Q234" s="28">
        <v>0</v>
      </c>
      <c r="R234" s="26">
        <v>0</v>
      </c>
      <c r="S234" s="27">
        <v>0</v>
      </c>
      <c r="T234" s="27">
        <v>0</v>
      </c>
      <c r="U234" s="27">
        <v>0</v>
      </c>
      <c r="V234" s="28">
        <v>0</v>
      </c>
      <c r="W234" s="26">
        <v>0</v>
      </c>
      <c r="X234" s="27">
        <v>0</v>
      </c>
      <c r="Y234" s="27">
        <v>0</v>
      </c>
      <c r="Z234" s="27">
        <v>0</v>
      </c>
      <c r="AA234" s="28">
        <v>0</v>
      </c>
      <c r="AB234" s="26">
        <v>0</v>
      </c>
      <c r="AC234" s="27">
        <v>0</v>
      </c>
      <c r="AD234" s="27">
        <v>0</v>
      </c>
      <c r="AE234" s="27">
        <v>0</v>
      </c>
      <c r="AF234" s="28">
        <v>0</v>
      </c>
      <c r="AG234" s="26">
        <v>0</v>
      </c>
      <c r="AH234" s="27">
        <v>0</v>
      </c>
      <c r="AI234" s="27">
        <v>0</v>
      </c>
      <c r="AJ234" s="27">
        <v>0</v>
      </c>
      <c r="AK234" s="28">
        <v>0</v>
      </c>
      <c r="AL234" s="26">
        <v>0</v>
      </c>
      <c r="AM234" s="27">
        <v>0</v>
      </c>
      <c r="AN234" s="27">
        <v>0</v>
      </c>
      <c r="AO234" s="27">
        <v>0</v>
      </c>
      <c r="AP234" s="28">
        <v>0</v>
      </c>
      <c r="AQ234" s="26">
        <v>0</v>
      </c>
      <c r="AR234" s="27">
        <v>0</v>
      </c>
      <c r="AS234" s="27">
        <v>0</v>
      </c>
      <c r="AT234" s="27">
        <v>0</v>
      </c>
      <c r="AU234" s="28">
        <v>0</v>
      </c>
      <c r="AV234" s="26">
        <v>0</v>
      </c>
      <c r="AW234" s="27">
        <v>0</v>
      </c>
      <c r="AX234" s="27">
        <v>0</v>
      </c>
      <c r="AY234" s="27">
        <v>0</v>
      </c>
      <c r="AZ234" s="28">
        <v>0</v>
      </c>
      <c r="BA234" s="26">
        <v>0</v>
      </c>
      <c r="BB234" s="27">
        <v>0</v>
      </c>
      <c r="BC234" s="27">
        <v>0</v>
      </c>
      <c r="BD234" s="27">
        <v>0</v>
      </c>
      <c r="BE234" s="28">
        <v>0</v>
      </c>
      <c r="BF234" s="26">
        <v>0</v>
      </c>
      <c r="BG234" s="27">
        <v>0</v>
      </c>
      <c r="BH234" s="27">
        <v>0</v>
      </c>
      <c r="BI234" s="27">
        <v>0</v>
      </c>
      <c r="BJ234" s="28">
        <v>0</v>
      </c>
      <c r="BK234" s="29">
        <v>0</v>
      </c>
    </row>
    <row r="235" spans="1:64" s="25" customFormat="1" ht="12" customHeight="1">
      <c r="A235" s="20"/>
      <c r="B235" s="11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4"/>
      <c r="BL235" s="35"/>
    </row>
    <row r="236" spans="1:64" s="30" customFormat="1" ht="15">
      <c r="A236" s="20"/>
      <c r="B236" s="42" t="s">
        <v>45</v>
      </c>
      <c r="C236" s="43">
        <f aca="true" t="shared" si="28" ref="C236:AH236">C234+C229+C204+C198+C163</f>
        <v>0</v>
      </c>
      <c r="D236" s="43">
        <f t="shared" si="28"/>
        <v>1899.6464173623044</v>
      </c>
      <c r="E236" s="43">
        <f t="shared" si="28"/>
        <v>0</v>
      </c>
      <c r="F236" s="43">
        <f t="shared" si="28"/>
        <v>0</v>
      </c>
      <c r="G236" s="43">
        <f t="shared" si="28"/>
        <v>0</v>
      </c>
      <c r="H236" s="43">
        <f t="shared" si="28"/>
        <v>4427.7624794364865</v>
      </c>
      <c r="I236" s="43">
        <f t="shared" si="28"/>
        <v>58772.42094713295</v>
      </c>
      <c r="J236" s="43">
        <f t="shared" si="28"/>
        <v>6493.1222086413545</v>
      </c>
      <c r="K236" s="43">
        <f t="shared" si="28"/>
        <v>210.070485062613</v>
      </c>
      <c r="L236" s="43">
        <f t="shared" si="28"/>
        <v>11938.67819293114</v>
      </c>
      <c r="M236" s="43">
        <f t="shared" si="28"/>
        <v>0</v>
      </c>
      <c r="N236" s="43">
        <f t="shared" si="28"/>
        <v>0</v>
      </c>
      <c r="O236" s="43">
        <f t="shared" si="28"/>
        <v>0</v>
      </c>
      <c r="P236" s="43">
        <f t="shared" si="28"/>
        <v>0</v>
      </c>
      <c r="Q236" s="43">
        <f t="shared" si="28"/>
        <v>0</v>
      </c>
      <c r="R236" s="43">
        <f t="shared" si="28"/>
        <v>2201.3542269773225</v>
      </c>
      <c r="S236" s="43">
        <f t="shared" si="28"/>
        <v>2871.6202606216125</v>
      </c>
      <c r="T236" s="43">
        <f t="shared" si="28"/>
        <v>1002.1956825446129</v>
      </c>
      <c r="U236" s="43">
        <f t="shared" si="28"/>
        <v>0</v>
      </c>
      <c r="V236" s="43">
        <f t="shared" si="28"/>
        <v>2027.9593871743232</v>
      </c>
      <c r="W236" s="43">
        <f t="shared" si="28"/>
        <v>0</v>
      </c>
      <c r="X236" s="43">
        <f t="shared" si="28"/>
        <v>0</v>
      </c>
      <c r="Y236" s="43">
        <f t="shared" si="28"/>
        <v>0</v>
      </c>
      <c r="Z236" s="43">
        <f t="shared" si="28"/>
        <v>0</v>
      </c>
      <c r="AA236" s="43">
        <f t="shared" si="28"/>
        <v>0</v>
      </c>
      <c r="AB236" s="43">
        <f t="shared" si="28"/>
        <v>0</v>
      </c>
      <c r="AC236" s="43">
        <f t="shared" si="28"/>
        <v>0</v>
      </c>
      <c r="AD236" s="43">
        <f t="shared" si="28"/>
        <v>0</v>
      </c>
      <c r="AE236" s="43">
        <f t="shared" si="28"/>
        <v>0</v>
      </c>
      <c r="AF236" s="43">
        <f t="shared" si="28"/>
        <v>0</v>
      </c>
      <c r="AG236" s="43">
        <f t="shared" si="28"/>
        <v>0</v>
      </c>
      <c r="AH236" s="43">
        <f t="shared" si="28"/>
        <v>0</v>
      </c>
      <c r="AI236" s="43">
        <f aca="true" t="shared" si="29" ref="AI236:BK236">AI234+AI229+AI204+AI198+AI163</f>
        <v>0</v>
      </c>
      <c r="AJ236" s="43">
        <f t="shared" si="29"/>
        <v>0</v>
      </c>
      <c r="AK236" s="43">
        <f t="shared" si="29"/>
        <v>0</v>
      </c>
      <c r="AL236" s="43">
        <f t="shared" si="29"/>
        <v>0</v>
      </c>
      <c r="AM236" s="43">
        <f t="shared" si="29"/>
        <v>0</v>
      </c>
      <c r="AN236" s="43">
        <f t="shared" si="29"/>
        <v>0</v>
      </c>
      <c r="AO236" s="43">
        <f t="shared" si="29"/>
        <v>0</v>
      </c>
      <c r="AP236" s="43">
        <f t="shared" si="29"/>
        <v>0</v>
      </c>
      <c r="AQ236" s="43">
        <f t="shared" si="29"/>
        <v>0</v>
      </c>
      <c r="AR236" s="43">
        <f t="shared" si="29"/>
        <v>1.775231108935484</v>
      </c>
      <c r="AS236" s="43">
        <f t="shared" si="29"/>
        <v>0</v>
      </c>
      <c r="AT236" s="43">
        <f t="shared" si="29"/>
        <v>0</v>
      </c>
      <c r="AU236" s="43">
        <f t="shared" si="29"/>
        <v>0</v>
      </c>
      <c r="AV236" s="43">
        <f t="shared" si="29"/>
        <v>22039.034726234226</v>
      </c>
      <c r="AW236" s="43">
        <f t="shared" si="29"/>
        <v>16087.238964853796</v>
      </c>
      <c r="AX236" s="43">
        <f t="shared" si="29"/>
        <v>668.6493486001291</v>
      </c>
      <c r="AY236" s="43">
        <f t="shared" si="29"/>
        <v>0.39295087496774195</v>
      </c>
      <c r="AZ236" s="43">
        <f t="shared" si="29"/>
        <v>23669.475469411038</v>
      </c>
      <c r="BA236" s="43">
        <f t="shared" si="29"/>
        <v>0</v>
      </c>
      <c r="BB236" s="43">
        <f t="shared" si="29"/>
        <v>5.178671136451613</v>
      </c>
      <c r="BC236" s="43">
        <f t="shared" si="29"/>
        <v>0</v>
      </c>
      <c r="BD236" s="43">
        <f t="shared" si="29"/>
        <v>0</v>
      </c>
      <c r="BE236" s="43">
        <f t="shared" si="29"/>
        <v>0</v>
      </c>
      <c r="BF236" s="43">
        <f t="shared" si="29"/>
        <v>13467.232157489514</v>
      </c>
      <c r="BG236" s="43">
        <f t="shared" si="29"/>
        <v>2225.3017397548383</v>
      </c>
      <c r="BH236" s="43">
        <f t="shared" si="29"/>
        <v>897.0694370809033</v>
      </c>
      <c r="BI236" s="43">
        <f t="shared" si="29"/>
        <v>0</v>
      </c>
      <c r="BJ236" s="43">
        <f t="shared" si="29"/>
        <v>5682.06285027658</v>
      </c>
      <c r="BK236" s="29">
        <f t="shared" si="29"/>
        <v>176588.2418347061</v>
      </c>
      <c r="BL236" s="44"/>
    </row>
    <row r="237" spans="1:64" s="25" customFormat="1" ht="15">
      <c r="A237" s="20"/>
      <c r="B237" s="9"/>
      <c r="C237" s="21"/>
      <c r="D237" s="22"/>
      <c r="E237" s="22"/>
      <c r="F237" s="22"/>
      <c r="G237" s="23"/>
      <c r="H237" s="21"/>
      <c r="I237" s="22"/>
      <c r="J237" s="22"/>
      <c r="K237" s="22"/>
      <c r="L237" s="23"/>
      <c r="M237" s="21"/>
      <c r="N237" s="22"/>
      <c r="O237" s="22"/>
      <c r="P237" s="22"/>
      <c r="Q237" s="23"/>
      <c r="R237" s="21"/>
      <c r="S237" s="22"/>
      <c r="T237" s="22"/>
      <c r="U237" s="22"/>
      <c r="V237" s="23"/>
      <c r="W237" s="21"/>
      <c r="X237" s="22"/>
      <c r="Y237" s="22"/>
      <c r="Z237" s="22"/>
      <c r="AA237" s="23"/>
      <c r="AB237" s="21"/>
      <c r="AC237" s="22"/>
      <c r="AD237" s="22"/>
      <c r="AE237" s="22"/>
      <c r="AF237" s="23"/>
      <c r="AG237" s="21"/>
      <c r="AH237" s="22"/>
      <c r="AI237" s="22"/>
      <c r="AJ237" s="22"/>
      <c r="AK237" s="23"/>
      <c r="AL237" s="21"/>
      <c r="AM237" s="22"/>
      <c r="AN237" s="22"/>
      <c r="AO237" s="22"/>
      <c r="AP237" s="23"/>
      <c r="AQ237" s="21"/>
      <c r="AR237" s="22"/>
      <c r="AS237" s="22"/>
      <c r="AT237" s="22"/>
      <c r="AU237" s="23"/>
      <c r="AV237" s="21"/>
      <c r="AW237" s="22"/>
      <c r="AX237" s="22"/>
      <c r="AY237" s="22"/>
      <c r="AZ237" s="23"/>
      <c r="BA237" s="21"/>
      <c r="BB237" s="22"/>
      <c r="BC237" s="22"/>
      <c r="BD237" s="22"/>
      <c r="BE237" s="23"/>
      <c r="BF237" s="21"/>
      <c r="BG237" s="22"/>
      <c r="BH237" s="22"/>
      <c r="BI237" s="22"/>
      <c r="BJ237" s="23"/>
      <c r="BK237" s="24"/>
      <c r="BL237" s="35"/>
    </row>
    <row r="238" spans="1:65" s="25" customFormat="1" ht="15">
      <c r="A238" s="20" t="s">
        <v>28</v>
      </c>
      <c r="B238" s="8" t="s">
        <v>29</v>
      </c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  <c r="BM238" s="63"/>
    </row>
    <row r="239" spans="1:64" s="25" customFormat="1" ht="15">
      <c r="A239" s="20"/>
      <c r="B239" s="7" t="s">
        <v>257</v>
      </c>
      <c r="C239" s="21">
        <v>0</v>
      </c>
      <c r="D239" s="22">
        <v>9.553922054225806</v>
      </c>
      <c r="E239" s="22">
        <v>0</v>
      </c>
      <c r="F239" s="22">
        <v>0</v>
      </c>
      <c r="G239" s="23">
        <v>0</v>
      </c>
      <c r="H239" s="21">
        <v>44.43653507880646</v>
      </c>
      <c r="I239" s="22">
        <v>0.8031857011612904</v>
      </c>
      <c r="J239" s="22">
        <v>0</v>
      </c>
      <c r="K239" s="22">
        <v>0</v>
      </c>
      <c r="L239" s="23">
        <v>38.23257521270967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22.590377780419356</v>
      </c>
      <c r="S239" s="22">
        <v>0.44429908180645156</v>
      </c>
      <c r="T239" s="22">
        <v>0</v>
      </c>
      <c r="U239" s="22">
        <v>0</v>
      </c>
      <c r="V239" s="23">
        <v>2.1521616891290316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373.3170695087744</v>
      </c>
      <c r="AW239" s="22">
        <v>41.42841301546933</v>
      </c>
      <c r="AX239" s="22">
        <v>0</v>
      </c>
      <c r="AY239" s="22">
        <v>0</v>
      </c>
      <c r="AZ239" s="23">
        <v>197.54435634499998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197.28932998932254</v>
      </c>
      <c r="BG239" s="22">
        <v>2.1601518703225806</v>
      </c>
      <c r="BH239" s="22">
        <v>0</v>
      </c>
      <c r="BI239" s="22">
        <v>0</v>
      </c>
      <c r="BJ239" s="23">
        <v>10.522819456741937</v>
      </c>
      <c r="BK239" s="24">
        <f>SUM(C239:BJ239)</f>
        <v>940.4751967838888</v>
      </c>
      <c r="BL239" s="35"/>
    </row>
    <row r="240" spans="1:63" s="25" customFormat="1" ht="15">
      <c r="A240" s="20"/>
      <c r="B240" s="7" t="s">
        <v>258</v>
      </c>
      <c r="C240" s="21">
        <v>0</v>
      </c>
      <c r="D240" s="22">
        <v>0.42750032258064513</v>
      </c>
      <c r="E240" s="22">
        <v>0</v>
      </c>
      <c r="F240" s="22">
        <v>0</v>
      </c>
      <c r="G240" s="23">
        <v>0</v>
      </c>
      <c r="H240" s="21">
        <v>2.4029278623548382</v>
      </c>
      <c r="I240" s="22">
        <v>12.163759676290324</v>
      </c>
      <c r="J240" s="22">
        <v>0</v>
      </c>
      <c r="K240" s="22">
        <v>0</v>
      </c>
      <c r="L240" s="23">
        <v>24.97544654103225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0.8368232649032256</v>
      </c>
      <c r="S240" s="22">
        <v>0.12805352661290326</v>
      </c>
      <c r="T240" s="22">
        <v>0</v>
      </c>
      <c r="U240" s="22">
        <v>0</v>
      </c>
      <c r="V240" s="23">
        <v>0.5433131207419354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2.634718416290323</v>
      </c>
      <c r="AW240" s="22">
        <v>0.7929991527380925</v>
      </c>
      <c r="AX240" s="22">
        <v>0</v>
      </c>
      <c r="AY240" s="22">
        <v>0</v>
      </c>
      <c r="AZ240" s="23">
        <v>6.172663537709679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1.2339492292258065</v>
      </c>
      <c r="BG240" s="22">
        <v>2.4091560233870974</v>
      </c>
      <c r="BH240" s="22">
        <v>0.01231301470967742</v>
      </c>
      <c r="BI240" s="22">
        <v>0</v>
      </c>
      <c r="BJ240" s="23">
        <v>2.04784356983871</v>
      </c>
      <c r="BK240" s="24">
        <f>SUM(C240:BJ240)</f>
        <v>56.78146725841551</v>
      </c>
    </row>
    <row r="241" spans="1:63" s="30" customFormat="1" ht="15">
      <c r="A241" s="20"/>
      <c r="B241" s="8" t="s">
        <v>27</v>
      </c>
      <c r="C241" s="26">
        <f>SUM(C239:C240)</f>
        <v>0</v>
      </c>
      <c r="D241" s="26">
        <f aca="true" t="shared" si="30" ref="D241:BJ241">SUM(D239:D240)</f>
        <v>9.981422376806451</v>
      </c>
      <c r="E241" s="26">
        <f t="shared" si="30"/>
        <v>0</v>
      </c>
      <c r="F241" s="26">
        <f t="shared" si="30"/>
        <v>0</v>
      </c>
      <c r="G241" s="26">
        <f t="shared" si="30"/>
        <v>0</v>
      </c>
      <c r="H241" s="26">
        <f t="shared" si="30"/>
        <v>46.839462941161294</v>
      </c>
      <c r="I241" s="26">
        <f t="shared" si="30"/>
        <v>12.966945377451614</v>
      </c>
      <c r="J241" s="26">
        <f t="shared" si="30"/>
        <v>0</v>
      </c>
      <c r="K241" s="26">
        <f t="shared" si="30"/>
        <v>0</v>
      </c>
      <c r="L241" s="26">
        <f t="shared" si="30"/>
        <v>63.20802175374192</v>
      </c>
      <c r="M241" s="26">
        <f t="shared" si="30"/>
        <v>0</v>
      </c>
      <c r="N241" s="26">
        <f t="shared" si="30"/>
        <v>0</v>
      </c>
      <c r="O241" s="26">
        <f t="shared" si="30"/>
        <v>0</v>
      </c>
      <c r="P241" s="26">
        <f t="shared" si="30"/>
        <v>0</v>
      </c>
      <c r="Q241" s="26">
        <f t="shared" si="30"/>
        <v>0</v>
      </c>
      <c r="R241" s="26">
        <f t="shared" si="30"/>
        <v>23.427201045322583</v>
      </c>
      <c r="S241" s="26">
        <f t="shared" si="30"/>
        <v>0.5723526084193549</v>
      </c>
      <c r="T241" s="26">
        <f t="shared" si="30"/>
        <v>0</v>
      </c>
      <c r="U241" s="26">
        <f t="shared" si="30"/>
        <v>0</v>
      </c>
      <c r="V241" s="26">
        <f t="shared" si="30"/>
        <v>2.695474809870967</v>
      </c>
      <c r="W241" s="26">
        <f t="shared" si="30"/>
        <v>0</v>
      </c>
      <c r="X241" s="26">
        <f t="shared" si="30"/>
        <v>0</v>
      </c>
      <c r="Y241" s="26">
        <f t="shared" si="30"/>
        <v>0</v>
      </c>
      <c r="Z241" s="26">
        <f t="shared" si="30"/>
        <v>0</v>
      </c>
      <c r="AA241" s="26">
        <f t="shared" si="30"/>
        <v>0</v>
      </c>
      <c r="AB241" s="26">
        <f t="shared" si="30"/>
        <v>0</v>
      </c>
      <c r="AC241" s="26">
        <f t="shared" si="30"/>
        <v>0</v>
      </c>
      <c r="AD241" s="26">
        <f t="shared" si="30"/>
        <v>0</v>
      </c>
      <c r="AE241" s="26">
        <f t="shared" si="30"/>
        <v>0</v>
      </c>
      <c r="AF241" s="26">
        <f t="shared" si="30"/>
        <v>0</v>
      </c>
      <c r="AG241" s="26">
        <f t="shared" si="30"/>
        <v>0</v>
      </c>
      <c r="AH241" s="26">
        <f t="shared" si="30"/>
        <v>0</v>
      </c>
      <c r="AI241" s="26">
        <f t="shared" si="30"/>
        <v>0</v>
      </c>
      <c r="AJ241" s="26">
        <f t="shared" si="30"/>
        <v>0</v>
      </c>
      <c r="AK241" s="26">
        <f t="shared" si="30"/>
        <v>0</v>
      </c>
      <c r="AL241" s="26">
        <f t="shared" si="30"/>
        <v>0</v>
      </c>
      <c r="AM241" s="26">
        <f t="shared" si="30"/>
        <v>0</v>
      </c>
      <c r="AN241" s="26">
        <f t="shared" si="30"/>
        <v>0</v>
      </c>
      <c r="AO241" s="26">
        <f t="shared" si="30"/>
        <v>0</v>
      </c>
      <c r="AP241" s="26">
        <f t="shared" si="30"/>
        <v>0</v>
      </c>
      <c r="AQ241" s="26">
        <f t="shared" si="30"/>
        <v>0</v>
      </c>
      <c r="AR241" s="26">
        <f t="shared" si="30"/>
        <v>0</v>
      </c>
      <c r="AS241" s="26">
        <f t="shared" si="30"/>
        <v>0</v>
      </c>
      <c r="AT241" s="26">
        <f t="shared" si="30"/>
        <v>0</v>
      </c>
      <c r="AU241" s="26">
        <f t="shared" si="30"/>
        <v>0</v>
      </c>
      <c r="AV241" s="26">
        <f t="shared" si="30"/>
        <v>375.9517879250647</v>
      </c>
      <c r="AW241" s="26">
        <f t="shared" si="30"/>
        <v>42.22141216820742</v>
      </c>
      <c r="AX241" s="26">
        <f t="shared" si="30"/>
        <v>0</v>
      </c>
      <c r="AY241" s="26">
        <f t="shared" si="30"/>
        <v>0</v>
      </c>
      <c r="AZ241" s="26">
        <f t="shared" si="30"/>
        <v>203.71701988270965</v>
      </c>
      <c r="BA241" s="26">
        <f t="shared" si="30"/>
        <v>0</v>
      </c>
      <c r="BB241" s="26">
        <f t="shared" si="30"/>
        <v>0</v>
      </c>
      <c r="BC241" s="26">
        <f t="shared" si="30"/>
        <v>0</v>
      </c>
      <c r="BD241" s="26">
        <f t="shared" si="30"/>
        <v>0</v>
      </c>
      <c r="BE241" s="26">
        <f t="shared" si="30"/>
        <v>0</v>
      </c>
      <c r="BF241" s="26">
        <f t="shared" si="30"/>
        <v>198.52327921854834</v>
      </c>
      <c r="BG241" s="26">
        <f t="shared" si="30"/>
        <v>4.569307893709678</v>
      </c>
      <c r="BH241" s="26">
        <f t="shared" si="30"/>
        <v>0.01231301470967742</v>
      </c>
      <c r="BI241" s="26">
        <f t="shared" si="30"/>
        <v>0</v>
      </c>
      <c r="BJ241" s="26">
        <f t="shared" si="30"/>
        <v>12.570663026580647</v>
      </c>
      <c r="BK241" s="28">
        <f>SUM(BK239:BK240)</f>
        <v>997.2566640423044</v>
      </c>
    </row>
    <row r="242" spans="3:63" ht="15"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45"/>
      <c r="BK242" s="31"/>
    </row>
    <row r="243" spans="7:63" ht="15">
      <c r="G243" s="19"/>
      <c r="Q243" s="19"/>
      <c r="Y243" s="19"/>
      <c r="AA243" s="19"/>
      <c r="AK243" s="19"/>
      <c r="AU243" s="19"/>
      <c r="BE243" s="19"/>
      <c r="BK243" s="31"/>
    </row>
    <row r="244" spans="1:63" s="19" customFormat="1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BK244" s="45"/>
    </row>
    <row r="245" spans="1:12" ht="15">
      <c r="A245" s="64" t="s">
        <v>285</v>
      </c>
      <c r="B24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1:12" ht="15">
      <c r="A246" s="64" t="s">
        <v>286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7" t="s">
        <v>287</v>
      </c>
      <c r="L246"/>
    </row>
    <row r="247" spans="1:12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4" t="s">
        <v>288</v>
      </c>
      <c r="L247"/>
    </row>
    <row r="248" spans="1:12" ht="15">
      <c r="A248" s="64" t="s">
        <v>289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290</v>
      </c>
      <c r="L248"/>
    </row>
    <row r="249" spans="1:62" ht="15">
      <c r="A249" s="64" t="s">
        <v>291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292</v>
      </c>
      <c r="L24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</row>
    <row r="250" spans="1:62" ht="15">
      <c r="A250"/>
      <c r="B250" s="66"/>
      <c r="C250" s="66"/>
      <c r="D250" s="66"/>
      <c r="E250" s="66"/>
      <c r="F250" s="66"/>
      <c r="G250" s="66"/>
      <c r="H250" s="66"/>
      <c r="I250" s="66"/>
      <c r="J250" s="66"/>
      <c r="K250" s="64" t="s">
        <v>293</v>
      </c>
      <c r="L250"/>
      <c r="AP250" s="19"/>
      <c r="BJ250" s="19"/>
    </row>
    <row r="251" spans="1:62" ht="15">
      <c r="A251"/>
      <c r="B251"/>
      <c r="C251"/>
      <c r="D251"/>
      <c r="E251"/>
      <c r="F251"/>
      <c r="G251"/>
      <c r="H251"/>
      <c r="I251"/>
      <c r="J251"/>
      <c r="K251" s="64" t="s">
        <v>294</v>
      </c>
      <c r="L251"/>
      <c r="BJ251" s="19"/>
    </row>
    <row r="252" spans="1:62" ht="15">
      <c r="A252"/>
      <c r="B252"/>
      <c r="C252"/>
      <c r="D252"/>
      <c r="E252"/>
      <c r="F252"/>
      <c r="G252"/>
      <c r="H252"/>
      <c r="I252"/>
      <c r="J252"/>
      <c r="K252"/>
      <c r="L252"/>
      <c r="BJ252" s="61"/>
    </row>
    <row r="253" ht="15">
      <c r="BJ253" s="62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L42" activeCellId="1" sqref="K42 L42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284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259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0.08030400677419355</v>
      </c>
      <c r="E5" s="49">
        <v>0.13830055209677422</v>
      </c>
      <c r="F5" s="49">
        <v>3.2011617257741953</v>
      </c>
      <c r="G5" s="49">
        <v>0.2797497919677419</v>
      </c>
      <c r="H5" s="49">
        <v>0</v>
      </c>
      <c r="I5" s="50">
        <v>0</v>
      </c>
      <c r="J5" s="50">
        <v>0</v>
      </c>
      <c r="K5" s="50">
        <f>D5+E5+F5+G5+H5+I5+J5</f>
        <v>3.699516076612905</v>
      </c>
      <c r="L5" s="49">
        <v>0.06932051661290324</v>
      </c>
    </row>
    <row r="6" spans="2:12" ht="15">
      <c r="B6" s="47">
        <v>2</v>
      </c>
      <c r="C6" s="51" t="s">
        <v>60</v>
      </c>
      <c r="D6" s="49">
        <v>288.343938427387</v>
      </c>
      <c r="E6" s="49">
        <v>192.24390997177414</v>
      </c>
      <c r="F6" s="49">
        <v>666.3698597639029</v>
      </c>
      <c r="G6" s="49">
        <v>99.31046059793549</v>
      </c>
      <c r="H6" s="49">
        <v>0</v>
      </c>
      <c r="I6" s="50">
        <v>25.0137</v>
      </c>
      <c r="J6" s="50">
        <v>42.3045</v>
      </c>
      <c r="K6" s="50">
        <f aca="true" t="shared" si="0" ref="K6:K41">D6+E6+F6+G6+H6+I6+J6</f>
        <v>1313.5863687609994</v>
      </c>
      <c r="L6" s="49">
        <v>11.647531132419351</v>
      </c>
    </row>
    <row r="7" spans="2:12" ht="15">
      <c r="B7" s="47">
        <v>3</v>
      </c>
      <c r="C7" s="48" t="s">
        <v>61</v>
      </c>
      <c r="D7" s="49">
        <v>0.18752128212903227</v>
      </c>
      <c r="E7" s="49">
        <v>0.9221786866129031</v>
      </c>
      <c r="F7" s="49">
        <v>5.907596440225806</v>
      </c>
      <c r="G7" s="49">
        <v>0.5545201075806452</v>
      </c>
      <c r="H7" s="49">
        <v>0</v>
      </c>
      <c r="I7" s="50">
        <v>0.1756</v>
      </c>
      <c r="J7" s="50">
        <v>0.06090000000000001</v>
      </c>
      <c r="K7" s="50">
        <f t="shared" si="0"/>
        <v>7.808316516548387</v>
      </c>
      <c r="L7" s="49">
        <v>0.3183612584838709</v>
      </c>
    </row>
    <row r="8" spans="2:12" ht="15">
      <c r="B8" s="47">
        <v>4</v>
      </c>
      <c r="C8" s="51" t="s">
        <v>62</v>
      </c>
      <c r="D8" s="49">
        <v>89.13881242096774</v>
      </c>
      <c r="E8" s="49">
        <v>48.86068779429034</v>
      </c>
      <c r="F8" s="49">
        <v>372.9232506836774</v>
      </c>
      <c r="G8" s="49">
        <v>29.75629286406451</v>
      </c>
      <c r="H8" s="49">
        <v>0</v>
      </c>
      <c r="I8" s="50">
        <v>6.348000000000001</v>
      </c>
      <c r="J8" s="50">
        <v>13.8708</v>
      </c>
      <c r="K8" s="50">
        <f t="shared" si="0"/>
        <v>560.897843763</v>
      </c>
      <c r="L8" s="49">
        <v>7.628287338483869</v>
      </c>
    </row>
    <row r="9" spans="2:12" ht="15">
      <c r="B9" s="47">
        <v>5</v>
      </c>
      <c r="C9" s="51" t="s">
        <v>63</v>
      </c>
      <c r="D9" s="49">
        <v>73.08608943574194</v>
      </c>
      <c r="E9" s="49">
        <v>125.39883059461293</v>
      </c>
      <c r="F9" s="49">
        <v>940.6765565338712</v>
      </c>
      <c r="G9" s="49">
        <v>54.38756927154838</v>
      </c>
      <c r="H9" s="49">
        <v>0</v>
      </c>
      <c r="I9" s="50">
        <v>19.6132</v>
      </c>
      <c r="J9" s="50">
        <v>55.36809999999999</v>
      </c>
      <c r="K9" s="50">
        <f t="shared" si="0"/>
        <v>1268.5303458357744</v>
      </c>
      <c r="L9" s="49">
        <v>37.572607938</v>
      </c>
    </row>
    <row r="10" spans="2:12" ht="15">
      <c r="B10" s="47">
        <v>6</v>
      </c>
      <c r="C10" s="51" t="s">
        <v>64</v>
      </c>
      <c r="D10" s="49">
        <v>46.94207006232259</v>
      </c>
      <c r="E10" s="49">
        <v>78.27066794080649</v>
      </c>
      <c r="F10" s="49">
        <v>337.0478774218388</v>
      </c>
      <c r="G10" s="49">
        <v>35.39459916703227</v>
      </c>
      <c r="H10" s="49">
        <v>0</v>
      </c>
      <c r="I10" s="50">
        <v>8.5699</v>
      </c>
      <c r="J10" s="50">
        <v>17.9506</v>
      </c>
      <c r="K10" s="50">
        <f t="shared" si="0"/>
        <v>524.1757145920002</v>
      </c>
      <c r="L10" s="49">
        <v>4.744384097838709</v>
      </c>
    </row>
    <row r="11" spans="2:12" ht="15">
      <c r="B11" s="47">
        <v>7</v>
      </c>
      <c r="C11" s="51" t="s">
        <v>65</v>
      </c>
      <c r="D11" s="49">
        <v>70.0228060373226</v>
      </c>
      <c r="E11" s="49">
        <v>143.63809649474186</v>
      </c>
      <c r="F11" s="49">
        <v>531.3102268199032</v>
      </c>
      <c r="G11" s="49">
        <v>41.54972210458064</v>
      </c>
      <c r="H11" s="49">
        <v>0</v>
      </c>
      <c r="I11" s="50">
        <v>0</v>
      </c>
      <c r="J11" s="50">
        <v>0</v>
      </c>
      <c r="K11" s="50">
        <f t="shared" si="0"/>
        <v>786.5208514565483</v>
      </c>
      <c r="L11" s="49">
        <v>8.421423241548386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0.006489206419354838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0.006489206419354838</v>
      </c>
      <c r="L13" s="49">
        <v>0</v>
      </c>
    </row>
    <row r="14" spans="2:12" ht="15">
      <c r="B14" s="47">
        <v>10</v>
      </c>
      <c r="C14" s="51" t="s">
        <v>68</v>
      </c>
      <c r="D14" s="49">
        <v>164.2229235219032</v>
      </c>
      <c r="E14" s="49">
        <v>590.8420456549676</v>
      </c>
      <c r="F14" s="49">
        <v>557.1206212133225</v>
      </c>
      <c r="G14" s="49">
        <v>69.04427789541937</v>
      </c>
      <c r="H14" s="49">
        <v>0</v>
      </c>
      <c r="I14" s="50">
        <v>86.6613</v>
      </c>
      <c r="J14" s="50">
        <v>14.537700000000003</v>
      </c>
      <c r="K14" s="50">
        <f t="shared" si="0"/>
        <v>1482.4288682856127</v>
      </c>
      <c r="L14" s="49">
        <v>7.169405990225805</v>
      </c>
    </row>
    <row r="15" spans="2:12" ht="15">
      <c r="B15" s="47">
        <v>11</v>
      </c>
      <c r="C15" s="51" t="s">
        <v>69</v>
      </c>
      <c r="D15" s="49">
        <v>1263.2108106797093</v>
      </c>
      <c r="E15" s="49">
        <v>1850.402071492741</v>
      </c>
      <c r="F15" s="49">
        <v>7131.1445528084105</v>
      </c>
      <c r="G15" s="49">
        <v>828.9237105891616</v>
      </c>
      <c r="H15" s="49">
        <v>0</v>
      </c>
      <c r="I15" s="50">
        <v>191.4261</v>
      </c>
      <c r="J15" s="50">
        <v>1091.553</v>
      </c>
      <c r="K15" s="50">
        <f t="shared" si="0"/>
        <v>12356.660245570023</v>
      </c>
      <c r="L15" s="49">
        <v>89.19207298193545</v>
      </c>
    </row>
    <row r="16" spans="2:12" ht="15">
      <c r="B16" s="47">
        <v>12</v>
      </c>
      <c r="C16" s="51" t="s">
        <v>70</v>
      </c>
      <c r="D16" s="49">
        <v>885.4984279427741</v>
      </c>
      <c r="E16" s="49">
        <v>3221.8774190970944</v>
      </c>
      <c r="F16" s="49">
        <v>1916.0194439469678</v>
      </c>
      <c r="G16" s="49">
        <v>106.26845424416128</v>
      </c>
      <c r="H16" s="49">
        <v>0</v>
      </c>
      <c r="I16" s="50">
        <v>47.480399999999996</v>
      </c>
      <c r="J16" s="50">
        <v>328.4149999999999</v>
      </c>
      <c r="K16" s="50">
        <f t="shared" si="0"/>
        <v>6505.559145230998</v>
      </c>
      <c r="L16" s="49">
        <v>29.452798491516123</v>
      </c>
    </row>
    <row r="17" spans="2:12" ht="15">
      <c r="B17" s="47">
        <v>13</v>
      </c>
      <c r="C17" s="51" t="s">
        <v>71</v>
      </c>
      <c r="D17" s="49">
        <v>12.063654932483868</v>
      </c>
      <c r="E17" s="49">
        <v>92.62811070525807</v>
      </c>
      <c r="F17" s="49">
        <v>241.65465700816145</v>
      </c>
      <c r="G17" s="49">
        <v>28.19185167248387</v>
      </c>
      <c r="H17" s="49">
        <v>0</v>
      </c>
      <c r="I17" s="50">
        <v>1.5301</v>
      </c>
      <c r="J17" s="50">
        <v>9.364599999999996</v>
      </c>
      <c r="K17" s="50">
        <f t="shared" si="0"/>
        <v>385.43297431838727</v>
      </c>
      <c r="L17" s="49">
        <v>3.3634358272258056</v>
      </c>
    </row>
    <row r="18" spans="2:12" ht="15">
      <c r="B18" s="47">
        <v>14</v>
      </c>
      <c r="C18" s="51" t="s">
        <v>72</v>
      </c>
      <c r="D18" s="49">
        <v>4.87709473432258</v>
      </c>
      <c r="E18" s="49">
        <v>30.351356296935478</v>
      </c>
      <c r="F18" s="49">
        <v>170.60925686612887</v>
      </c>
      <c r="G18" s="49">
        <v>5.968223840806451</v>
      </c>
      <c r="H18" s="49">
        <v>0</v>
      </c>
      <c r="I18" s="50">
        <v>3.4827000000000004</v>
      </c>
      <c r="J18" s="50">
        <v>3.5993</v>
      </c>
      <c r="K18" s="50">
        <f t="shared" si="0"/>
        <v>218.88793173819337</v>
      </c>
      <c r="L18" s="49">
        <v>2.976797925387097</v>
      </c>
    </row>
    <row r="19" spans="2:12" ht="15">
      <c r="B19" s="47">
        <v>15</v>
      </c>
      <c r="C19" s="51" t="s">
        <v>73</v>
      </c>
      <c r="D19" s="49">
        <v>83.24472388809679</v>
      </c>
      <c r="E19" s="49">
        <v>172.46486393270965</v>
      </c>
      <c r="F19" s="49">
        <v>818.0899811882899</v>
      </c>
      <c r="G19" s="49">
        <v>87.77333565635483</v>
      </c>
      <c r="H19" s="49">
        <v>0</v>
      </c>
      <c r="I19" s="50">
        <v>1.0904999999999998</v>
      </c>
      <c r="J19" s="50">
        <v>24.493000000000002</v>
      </c>
      <c r="K19" s="50">
        <f t="shared" si="0"/>
        <v>1187.1564046654512</v>
      </c>
      <c r="L19" s="49">
        <v>9.474668881258065</v>
      </c>
    </row>
    <row r="20" spans="2:12" ht="15">
      <c r="B20" s="47">
        <v>16</v>
      </c>
      <c r="C20" s="51" t="s">
        <v>74</v>
      </c>
      <c r="D20" s="49">
        <v>1432.0937320187415</v>
      </c>
      <c r="E20" s="49">
        <v>2378.2451626928087</v>
      </c>
      <c r="F20" s="49">
        <v>4185.21329450987</v>
      </c>
      <c r="G20" s="49">
        <v>189.48089256238708</v>
      </c>
      <c r="H20" s="49">
        <v>0</v>
      </c>
      <c r="I20" s="50">
        <v>223.2281</v>
      </c>
      <c r="J20" s="50">
        <v>639.6062</v>
      </c>
      <c r="K20" s="50">
        <f t="shared" si="0"/>
        <v>9047.867381783808</v>
      </c>
      <c r="L20" s="49">
        <v>68.82721048532258</v>
      </c>
    </row>
    <row r="21" spans="2:12" ht="15">
      <c r="B21" s="47">
        <v>17</v>
      </c>
      <c r="C21" s="51" t="s">
        <v>75</v>
      </c>
      <c r="D21" s="49">
        <v>442.23699788199986</v>
      </c>
      <c r="E21" s="49">
        <v>203.04390510038687</v>
      </c>
      <c r="F21" s="49">
        <v>1004.6469245586769</v>
      </c>
      <c r="G21" s="49">
        <v>69.93178110396778</v>
      </c>
      <c r="H21" s="49">
        <v>0</v>
      </c>
      <c r="I21" s="50">
        <v>43.8105</v>
      </c>
      <c r="J21" s="50">
        <v>66.95760000000001</v>
      </c>
      <c r="K21" s="50">
        <f t="shared" si="0"/>
        <v>1830.6277086450314</v>
      </c>
      <c r="L21" s="49">
        <v>20.55276289432257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307.0727872236128</v>
      </c>
      <c r="E23" s="49">
        <v>433.028271486387</v>
      </c>
      <c r="F23" s="49">
        <v>1569.8226171928081</v>
      </c>
      <c r="G23" s="49">
        <v>135.76962525222584</v>
      </c>
      <c r="H23" s="49">
        <v>0</v>
      </c>
      <c r="I23" s="50">
        <v>28.9945</v>
      </c>
      <c r="J23" s="50">
        <v>100.6222</v>
      </c>
      <c r="K23" s="50">
        <f t="shared" si="0"/>
        <v>2575.3100011550337</v>
      </c>
      <c r="L23" s="49">
        <v>24.638301994322582</v>
      </c>
    </row>
    <row r="24" spans="2:12" ht="15">
      <c r="B24" s="47">
        <v>20</v>
      </c>
      <c r="C24" s="51" t="s">
        <v>77</v>
      </c>
      <c r="D24" s="49">
        <v>15747.869975279602</v>
      </c>
      <c r="E24" s="49">
        <v>27608.01114003558</v>
      </c>
      <c r="F24" s="49">
        <v>17845.170155684467</v>
      </c>
      <c r="G24" s="49">
        <v>1439.3257237109972</v>
      </c>
      <c r="H24" s="49">
        <v>0</v>
      </c>
      <c r="I24" s="50">
        <v>2222.794919915504</v>
      </c>
      <c r="J24" s="50">
        <v>15963.384731931434</v>
      </c>
      <c r="K24" s="50">
        <f t="shared" si="0"/>
        <v>80826.55664655758</v>
      </c>
      <c r="L24" s="49">
        <v>270.30702702630424</v>
      </c>
    </row>
    <row r="25" spans="2:12" ht="15">
      <c r="B25" s="47">
        <v>21</v>
      </c>
      <c r="C25" s="48" t="s">
        <v>78</v>
      </c>
      <c r="D25" s="49">
        <v>1.1662533397096775</v>
      </c>
      <c r="E25" s="49">
        <v>1.2810169481612903</v>
      </c>
      <c r="F25" s="49">
        <v>14.221471936258066</v>
      </c>
      <c r="G25" s="49">
        <v>0.262613682</v>
      </c>
      <c r="H25" s="49">
        <v>0</v>
      </c>
      <c r="I25" s="50">
        <v>0.1236</v>
      </c>
      <c r="J25" s="50">
        <v>0.4644</v>
      </c>
      <c r="K25" s="50">
        <f t="shared" si="0"/>
        <v>17.519355906129036</v>
      </c>
      <c r="L25" s="49">
        <v>0.11693670977419353</v>
      </c>
    </row>
    <row r="26" spans="2:12" ht="15">
      <c r="B26" s="47">
        <v>22</v>
      </c>
      <c r="C26" s="51" t="s">
        <v>79</v>
      </c>
      <c r="D26" s="49">
        <v>5.290977410064516</v>
      </c>
      <c r="E26" s="49">
        <v>22.00592447941935</v>
      </c>
      <c r="F26" s="49">
        <v>56.34066876058066</v>
      </c>
      <c r="G26" s="49">
        <v>5.872706638193548</v>
      </c>
      <c r="H26" s="49">
        <v>0</v>
      </c>
      <c r="I26" s="50">
        <v>0.3953</v>
      </c>
      <c r="J26" s="50">
        <v>0.8766999999999998</v>
      </c>
      <c r="K26" s="50">
        <f t="shared" si="0"/>
        <v>90.78227728825809</v>
      </c>
      <c r="L26" s="49">
        <v>0.5501441725806452</v>
      </c>
    </row>
    <row r="27" spans="2:12" ht="15">
      <c r="B27" s="47">
        <v>23</v>
      </c>
      <c r="C27" s="48" t="s">
        <v>80</v>
      </c>
      <c r="D27" s="49">
        <v>0.0010911287419354836</v>
      </c>
      <c r="E27" s="49">
        <v>0.00014206167741935482</v>
      </c>
      <c r="F27" s="49">
        <v>0.09991980470967742</v>
      </c>
      <c r="G27" s="49">
        <v>0.0005729817419354837</v>
      </c>
      <c r="H27" s="49">
        <v>0</v>
      </c>
      <c r="I27" s="50">
        <v>0.0046</v>
      </c>
      <c r="J27" s="50">
        <v>0.0262</v>
      </c>
      <c r="K27" s="50">
        <f t="shared" si="0"/>
        <v>0.13252597687096773</v>
      </c>
      <c r="L27" s="49">
        <v>0.00016001635483870965</v>
      </c>
    </row>
    <row r="28" spans="2:12" ht="15">
      <c r="B28" s="47">
        <v>24</v>
      </c>
      <c r="C28" s="48" t="s">
        <v>81</v>
      </c>
      <c r="D28" s="49">
        <v>0.8091145678709676</v>
      </c>
      <c r="E28" s="49">
        <v>2.886792118322581</v>
      </c>
      <c r="F28" s="49">
        <v>19.377327141741933</v>
      </c>
      <c r="G28" s="49">
        <v>1.3162359934193548</v>
      </c>
      <c r="H28" s="49">
        <v>0</v>
      </c>
      <c r="I28" s="50">
        <v>0.2096</v>
      </c>
      <c r="J28" s="50">
        <v>0.4821</v>
      </c>
      <c r="K28" s="50">
        <f t="shared" si="0"/>
        <v>25.081169821354838</v>
      </c>
      <c r="L28" s="49">
        <v>0.1426970583548387</v>
      </c>
    </row>
    <row r="29" spans="2:12" ht="15">
      <c r="B29" s="47">
        <v>25</v>
      </c>
      <c r="C29" s="51" t="s">
        <v>82</v>
      </c>
      <c r="D29" s="49">
        <v>4941.367607190419</v>
      </c>
      <c r="E29" s="49">
        <v>3397.7928593593583</v>
      </c>
      <c r="F29" s="49">
        <v>4914.812504365227</v>
      </c>
      <c r="G29" s="49">
        <v>211.36598717961297</v>
      </c>
      <c r="H29" s="49">
        <v>0</v>
      </c>
      <c r="I29" s="50">
        <v>186.24439999999998</v>
      </c>
      <c r="J29" s="50">
        <v>1329.7402048279089</v>
      </c>
      <c r="K29" s="50">
        <f t="shared" si="0"/>
        <v>14981.323562922527</v>
      </c>
      <c r="L29" s="49">
        <v>67.93890654200001</v>
      </c>
    </row>
    <row r="30" spans="2:12" ht="15">
      <c r="B30" s="47">
        <v>26</v>
      </c>
      <c r="C30" s="51" t="s">
        <v>83</v>
      </c>
      <c r="D30" s="49">
        <v>293.90516552380643</v>
      </c>
      <c r="E30" s="49">
        <v>459.49132435677427</v>
      </c>
      <c r="F30" s="49">
        <v>884.0374160225808</v>
      </c>
      <c r="G30" s="49">
        <v>81.30413699648385</v>
      </c>
      <c r="H30" s="49">
        <v>0</v>
      </c>
      <c r="I30" s="50">
        <v>7.1678</v>
      </c>
      <c r="J30" s="50">
        <v>73.5046</v>
      </c>
      <c r="K30" s="50">
        <f t="shared" si="0"/>
        <v>1799.4104428996452</v>
      </c>
      <c r="L30" s="49">
        <v>9.658722281419353</v>
      </c>
    </row>
    <row r="31" spans="2:12" ht="15">
      <c r="B31" s="47">
        <v>27</v>
      </c>
      <c r="C31" s="51" t="s">
        <v>22</v>
      </c>
      <c r="D31" s="49">
        <v>2.2703290471290325</v>
      </c>
      <c r="E31" s="49">
        <v>57.46830488667743</v>
      </c>
      <c r="F31" s="49">
        <v>135.25138969270972</v>
      </c>
      <c r="G31" s="49">
        <v>13.83680801322581</v>
      </c>
      <c r="H31" s="49">
        <v>0</v>
      </c>
      <c r="I31" s="50">
        <v>99.305</v>
      </c>
      <c r="J31" s="50">
        <v>236.42119999999994</v>
      </c>
      <c r="K31" s="50">
        <f t="shared" si="0"/>
        <v>544.5530316397419</v>
      </c>
      <c r="L31" s="49">
        <v>1.4485686359677417</v>
      </c>
    </row>
    <row r="32" spans="2:12" ht="15">
      <c r="B32" s="47">
        <v>28</v>
      </c>
      <c r="C32" s="51" t="s">
        <v>84</v>
      </c>
      <c r="D32" s="49">
        <v>5.883278047580644</v>
      </c>
      <c r="E32" s="49">
        <v>9.765994366161289</v>
      </c>
      <c r="F32" s="49">
        <v>57.05022909525808</v>
      </c>
      <c r="G32" s="49">
        <v>3.6871003649354837</v>
      </c>
      <c r="H32" s="49">
        <v>0</v>
      </c>
      <c r="I32" s="50">
        <v>0</v>
      </c>
      <c r="J32" s="50">
        <v>0</v>
      </c>
      <c r="K32" s="50">
        <f t="shared" si="0"/>
        <v>76.3866018739355</v>
      </c>
      <c r="L32" s="49">
        <v>1.0520465045483873</v>
      </c>
    </row>
    <row r="33" spans="2:12" ht="15">
      <c r="B33" s="47">
        <v>29</v>
      </c>
      <c r="C33" s="51" t="s">
        <v>85</v>
      </c>
      <c r="D33" s="49">
        <v>140.95526473148382</v>
      </c>
      <c r="E33" s="49">
        <v>630.3118056361936</v>
      </c>
      <c r="F33" s="49">
        <v>1299.5398045900965</v>
      </c>
      <c r="G33" s="49">
        <v>87.84937175403228</v>
      </c>
      <c r="H33" s="49">
        <v>0</v>
      </c>
      <c r="I33" s="50">
        <v>16.8076</v>
      </c>
      <c r="J33" s="50">
        <v>32.93309999999998</v>
      </c>
      <c r="K33" s="50">
        <f t="shared" si="0"/>
        <v>2208.396946711807</v>
      </c>
      <c r="L33" s="49">
        <v>12.770055964322582</v>
      </c>
    </row>
    <row r="34" spans="2:12" ht="15">
      <c r="B34" s="47">
        <v>30</v>
      </c>
      <c r="C34" s="51" t="s">
        <v>86</v>
      </c>
      <c r="D34" s="49">
        <v>1025.6463745809351</v>
      </c>
      <c r="E34" s="49">
        <v>1532.502905243129</v>
      </c>
      <c r="F34" s="49">
        <v>1648.6924435376459</v>
      </c>
      <c r="G34" s="49">
        <v>85.9114140555161</v>
      </c>
      <c r="H34" s="49">
        <v>0</v>
      </c>
      <c r="I34" s="50">
        <v>26.3904</v>
      </c>
      <c r="J34" s="50">
        <v>201.44740000000004</v>
      </c>
      <c r="K34" s="50">
        <f t="shared" si="0"/>
        <v>4520.590937417226</v>
      </c>
      <c r="L34" s="49">
        <v>19.104719199064508</v>
      </c>
    </row>
    <row r="35" spans="2:12" ht="15">
      <c r="B35" s="47">
        <v>31</v>
      </c>
      <c r="C35" s="48" t="s">
        <v>87</v>
      </c>
      <c r="D35" s="49">
        <v>2.771844193451613</v>
      </c>
      <c r="E35" s="49">
        <v>4.1396191924516135</v>
      </c>
      <c r="F35" s="49">
        <v>37.87129008664515</v>
      </c>
      <c r="G35" s="49">
        <v>7.4920581193225795</v>
      </c>
      <c r="H35" s="49">
        <v>0</v>
      </c>
      <c r="I35" s="50">
        <v>0</v>
      </c>
      <c r="J35" s="50">
        <v>0</v>
      </c>
      <c r="K35" s="50">
        <f t="shared" si="0"/>
        <v>52.27481159187096</v>
      </c>
      <c r="L35" s="49">
        <v>0.9331539833870969</v>
      </c>
    </row>
    <row r="36" spans="2:12" ht="15">
      <c r="B36" s="47">
        <v>32</v>
      </c>
      <c r="C36" s="51" t="s">
        <v>88</v>
      </c>
      <c r="D36" s="49">
        <v>2286.8599770158385</v>
      </c>
      <c r="E36" s="49">
        <v>1396.0432786500328</v>
      </c>
      <c r="F36" s="49">
        <v>2863.2847466938383</v>
      </c>
      <c r="G36" s="49">
        <v>164.29236375758063</v>
      </c>
      <c r="H36" s="49">
        <v>0</v>
      </c>
      <c r="I36" s="50">
        <v>282.5778</v>
      </c>
      <c r="J36" s="50">
        <v>391.03019999999987</v>
      </c>
      <c r="K36" s="50">
        <f t="shared" si="0"/>
        <v>7384.08836611729</v>
      </c>
      <c r="L36" s="49">
        <v>57.630030168903225</v>
      </c>
    </row>
    <row r="37" spans="2:12" ht="15">
      <c r="B37" s="47">
        <v>33</v>
      </c>
      <c r="C37" s="51" t="s">
        <v>89</v>
      </c>
      <c r="D37" s="49">
        <v>1954.1814762515805</v>
      </c>
      <c r="E37" s="49">
        <v>894.4923871589358</v>
      </c>
      <c r="F37" s="49">
        <v>2355.681533712644</v>
      </c>
      <c r="G37" s="49">
        <v>103.99165518758066</v>
      </c>
      <c r="H37" s="49">
        <v>0</v>
      </c>
      <c r="I37" s="50">
        <v>108.0064</v>
      </c>
      <c r="J37" s="50">
        <v>270.64453338217606</v>
      </c>
      <c r="K37" s="50">
        <f t="shared" si="0"/>
        <v>5686.997985692917</v>
      </c>
      <c r="L37" s="49">
        <v>48.30309115238708</v>
      </c>
    </row>
    <row r="38" spans="2:12" ht="15">
      <c r="B38" s="47">
        <v>34</v>
      </c>
      <c r="C38" s="51" t="s">
        <v>90</v>
      </c>
      <c r="D38" s="49">
        <v>1.611857174</v>
      </c>
      <c r="E38" s="49">
        <v>11.73632308400001</v>
      </c>
      <c r="F38" s="49">
        <v>32.03571254087096</v>
      </c>
      <c r="G38" s="49">
        <v>3.040170595419355</v>
      </c>
      <c r="H38" s="49">
        <v>0</v>
      </c>
      <c r="I38" s="50">
        <v>0.2486</v>
      </c>
      <c r="J38" s="50">
        <v>0.4526</v>
      </c>
      <c r="K38" s="50">
        <f t="shared" si="0"/>
        <v>49.12526339429033</v>
      </c>
      <c r="L38" s="49">
        <v>0.7979077787419355</v>
      </c>
    </row>
    <row r="39" spans="2:12" ht="15">
      <c r="B39" s="47">
        <v>35</v>
      </c>
      <c r="C39" s="51" t="s">
        <v>91</v>
      </c>
      <c r="D39" s="49">
        <v>679.2461039043874</v>
      </c>
      <c r="E39" s="49">
        <v>1365.4143651787115</v>
      </c>
      <c r="F39" s="49">
        <v>4585.410344585192</v>
      </c>
      <c r="G39" s="49">
        <v>293.0805683787419</v>
      </c>
      <c r="H39" s="49">
        <v>0</v>
      </c>
      <c r="I39" s="50">
        <v>90.3407</v>
      </c>
      <c r="J39" s="50">
        <v>247.30999999999995</v>
      </c>
      <c r="K39" s="50">
        <f t="shared" si="0"/>
        <v>7260.802082047034</v>
      </c>
      <c r="L39" s="49">
        <v>59.901160010516136</v>
      </c>
    </row>
    <row r="40" spans="2:12" ht="15">
      <c r="B40" s="47">
        <v>36</v>
      </c>
      <c r="C40" s="51" t="s">
        <v>92</v>
      </c>
      <c r="D40" s="49">
        <v>17.84805247796774</v>
      </c>
      <c r="E40" s="49">
        <v>70.76042567493546</v>
      </c>
      <c r="F40" s="49">
        <v>270.07763930964524</v>
      </c>
      <c r="G40" s="49">
        <v>13.337651451806451</v>
      </c>
      <c r="H40" s="49">
        <v>0</v>
      </c>
      <c r="I40" s="50">
        <v>0.0004</v>
      </c>
      <c r="J40" s="50">
        <v>0.1143</v>
      </c>
      <c r="K40" s="50">
        <f t="shared" si="0"/>
        <v>372.1384689143549</v>
      </c>
      <c r="L40" s="49">
        <v>4.069169965806451</v>
      </c>
    </row>
    <row r="41" spans="2:12" ht="15">
      <c r="B41" s="47">
        <v>37</v>
      </c>
      <c r="C41" s="51" t="s">
        <v>93</v>
      </c>
      <c r="D41" s="49">
        <v>1983.7032513221618</v>
      </c>
      <c r="E41" s="49">
        <v>3433.49932896961</v>
      </c>
      <c r="F41" s="49">
        <v>4439.696632870354</v>
      </c>
      <c r="G41" s="49">
        <v>342.89133717067733</v>
      </c>
      <c r="H41" s="49">
        <v>0</v>
      </c>
      <c r="I41" s="50">
        <v>117.2158</v>
      </c>
      <c r="J41" s="50">
        <v>319.9189000000001</v>
      </c>
      <c r="K41" s="50">
        <f t="shared" si="0"/>
        <v>10636.925250332803</v>
      </c>
      <c r="L41" s="49">
        <v>116.48279587696773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34253.71068768302</v>
      </c>
      <c r="E42" s="54">
        <f t="shared" si="1"/>
        <v>50459.95981589434</v>
      </c>
      <c r="F42" s="54">
        <f t="shared" si="1"/>
        <v>61910.41559831872</v>
      </c>
      <c r="G42" s="54">
        <f t="shared" si="1"/>
        <v>4641.443542752966</v>
      </c>
      <c r="H42" s="54">
        <f t="shared" si="1"/>
        <v>0</v>
      </c>
      <c r="I42" s="54">
        <f t="shared" si="1"/>
        <v>3845.257519915505</v>
      </c>
      <c r="J42" s="54">
        <f t="shared" si="1"/>
        <v>21477.454670141524</v>
      </c>
      <c r="K42" s="54">
        <f t="shared" si="1"/>
        <v>176588.24183470613</v>
      </c>
      <c r="L42" s="54">
        <f t="shared" si="1"/>
        <v>997.2566640423044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2020-06-09T08:18:40Z</dcterms:modified>
  <cp:category/>
  <cp:version/>
  <cp:contentType/>
  <cp:contentStatus/>
</cp:coreProperties>
</file>