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<sst xmlns="http://schemas.openxmlformats.org/spreadsheetml/2006/main" count="353" uniqueCount="319">
  <si>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</si>
  <si>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</si>
  <si>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</si>
  <si>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</si>
  <si>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</si>
  <si>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</si>
  <si>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</si>
  <si>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</si>
  <si>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</si>
  <si>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</si>
  <si>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</si>
  <si>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</si>
  <si>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</si>
  <si>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</si>
  <si>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</si>
  <si>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</si>
  <si>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</si>
  <si>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</si>
  <si>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</si>
  <si>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</si>
  <si>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</si>
  <si>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</si>
  <si>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</si>
  <si>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</si>
  <si>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</si>
  <si>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</si>
  <si>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</si>
  <si>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</si>
  <si>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</si>
  <si>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</si>
  <si>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</si>
  <si>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</si>
  <si>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</si>
  <si>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</si>
  <si>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</si>
  <si>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</si>
  <si>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</si>
  <si>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</si>
  <si>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</si>
  <si>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</si>
  <si>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</si>
  <si>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</si>
  <si>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</si>
  <si>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</si>
  <si>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</si>
  <si>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</si>
  <si>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</si>
  <si>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</si>
  <si>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</si>
  <si>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</si>
  <si>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</si>
  <si>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</si>
  <si>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</si>
  <si>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</si>
  <si>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</si>
  <si>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</si>
  <si>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</si>
  <si>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</si>
  <si>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</si>
  <si>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</si>
  <si>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</si>
  <si>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</si>
  <si>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</si>
  <si>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</si>
  <si>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</si>
  <si>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</si>
  <si>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</si>
  <si>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</si>
  <si>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</si>
  <si>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</si>
  <si>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</si>
  <si>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</si>
  <si>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</si>
  <si>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</si>
  <si>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</si>
  <si>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</si>
  <si>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</si>
  <si>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</si>
  <si>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</si>
  <si>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</si>
  <si>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</si>
  <si>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</si>
  <si>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</si>
  <si>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</si>
  <si>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</si>
  <si>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</si>
  <si>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</si>
  <si>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</si>
  <si>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</si>
  <si>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</si>
  <si>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</si>
  <si>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</si>
  <si>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</si>
  <si>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</si>
  <si>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</si>
  <si>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</si>
  <si>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</si>
  <si>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</si>
  <si>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</si>
  <si>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</si>
  <si>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32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</si>
  <si>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</si>
  <si>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</si>
  <si>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</si>
  <si>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</si>
  <si>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</si>
  <si>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</si>
  <si>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</si>
  <si>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</si>
  <si>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</si>
  <si>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</si>
  <si>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</si>
  <si>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23</t>
  </si>
  <si>
    <t>RELIANCE YEARLY INTERVAL FUND - SERIES 1</t>
  </si>
  <si>
    <t>RELIANCE YEARLY INTERVAL FUND - SERIES 2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</si>
  <si>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</si>
  <si>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</si>
  <si>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</si>
  <si>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</si>
  <si>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</si>
  <si>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</si>
  <si>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</si>
  <si>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</si>
  <si>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</si>
  <si>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</si>
  <si>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</si>
  <si>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</si>
  <si>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</si>
  <si>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</si>
  <si>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</si>
  <si>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</si>
  <si>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</si>
  <si>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</si>
  <si>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</si>
  <si>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</si>
  <si>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</si>
  <si>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</si>
  <si>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</si>
  <si>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</si>
  <si>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</si>
  <si>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</si>
  <si>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</si>
  <si>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</si>
  <si>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</si>
  <si>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</si>
  <si>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</si>
  <si>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</si>
  <si>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</si>
  <si>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</si>
  <si>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</si>
  <si>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</si>
  <si>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</si>
  <si>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</si>
  <si>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</si>
  <si>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</si>
  <si>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</si>
  <si>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</si>
  <si>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</si>
  <si>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</si>
  <si>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</si>
  <si>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</si>
  <si>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</si>
  <si>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</si>
  <si>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</si>
  <si>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</si>
  <si>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</si>
  <si>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</si>
  <si>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</si>
  <si>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INTERVAL FUND - IV - SERIES 2</t>
  </si>
  <si>
    <t>RELIANCE INTERVAL FUND - IV - SERIES 3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</si>
  <si>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</si>
  <si>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</si>
  <si>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</si>
  <si>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</si>
  <si>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</si>
  <si>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</si>
  <si>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</si>
  <si>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</si>
  <si>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</si>
  <si>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</si>
  <si>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</si>
  <si>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</si>
  <si>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</si>
  <si>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</si>
  <si>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</si>
  <si>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</si>
  <si>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</si>
  <si>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</si>
  <si>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</si>
  <si>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</si>
  <si>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</si>
  <si>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</si>
  <si>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</si>
  <si>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</si>
  <si>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</si>
  <si>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</si>
  <si>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</si>
  <si>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</si>
  <si>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</si>
  <si>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</si>
  <si>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</si>
  <si>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</si>
  <si>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</si>
  <si>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</si>
  <si>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</si>
  <si>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</si>
  <si>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</si>
  <si>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</si>
  <si>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</si>
  <si>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</si>
  <si>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</si>
  <si>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</si>
  <si>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</si>
  <si>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</si>
  <si>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</si>
  <si>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</si>
  <si>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</si>
  <si>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</si>
  <si>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</si>
  <si>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</si>
  <si>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</si>
  <si>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</si>
  <si>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</si>
  <si>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</si>
  <si>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</si>
  <si>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</si>
  <si>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</si>
  <si>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</si>
  <si>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</si>
  <si>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</si>
  <si>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</si>
  <si>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</si>
  <si>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</si>
  <si>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</si>
  <si>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</si>
  <si>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</si>
  <si>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</si>
  <si>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</si>
  <si>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</si>
  <si>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</si>
  <si>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</si>
  <si>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</si>
  <si>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</si>
  <si>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</si>
  <si>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</si>
  <si>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</si>
  <si>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</si>
  <si>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</si>
  <si>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</si>
  <si>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</si>
  <si>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</si>
  <si>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</si>
  <si>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</si>
  <si>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</si>
  <si>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</si>
  <si>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</si>
  <si>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</si>
  <si>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</si>
  <si>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</si>
  <si>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</si>
  <si>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</si>
  <si>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</si>
  <si>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</si>
  <si>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</si>
  <si>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</si>
  <si>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</si>
  <si>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</si>
  <si>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</si>
  <si>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</si>
  <si>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</si>
  <si>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</si>
  <si>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</si>
  <si>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</si>
  <si>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</si>
  <si>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</si>
  <si>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</si>
  <si>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</si>
  <si>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</si>
  <si>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</si>
  <si>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</si>
  <si>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</si>
  <si>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</si>
  <si>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</si>
  <si>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</si>
  <si>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</si>
  <si>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</si>
  <si>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</si>
  <si>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Mutual Fund: Net Assets Under Management (AAUM) as on NOV 2017 (All figures in Rs. Crore)</t>
  </si>
  <si>
    <t>RELIANCE FIXED HORIZON FUND - XXXV - SERIES 6</t>
  </si>
  <si>
    <t>RELIANCE FIXED HORIZON FUND - XXXV - SERIES 7</t>
  </si>
  <si>
    <t>RELIANCE CAPITAL BUILDER FUND IV - SERIES B</t>
  </si>
  <si>
    <t>Table showing State wise /Union Territory wise contribution to AUM of category of schemes as on NOV 2017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</si>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</sst>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4" fillId="0" borderId="38" xfId="56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2"/>
  <sheetViews>
    <sheetView tabSelected="1" zoomScalePageLayoutView="0" workbookViewId="0" topLeftCell="A1">
      <selection activeCell="C3" sqref="C3:BK3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1" t="s">
        <v>0</v>
      </c>
      <c r="B3" s="83" t="s">
        <v>1</v>
      </c>
      <c r="C3" s="89" t="s">
        <v>287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1"/>
    </row>
    <row r="4" spans="1:63" ht="18.75" thickBot="1">
      <c r="A4" s="82"/>
      <c r="B4" s="84"/>
      <c r="C4" s="75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75" t="s">
        <v>3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7"/>
      <c r="AQ4" s="75" t="s">
        <v>4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7"/>
      <c r="BK4" s="78" t="s">
        <v>35</v>
      </c>
    </row>
    <row r="5" spans="1:63" ht="18.75" thickBot="1">
      <c r="A5" s="82"/>
      <c r="B5" s="84"/>
      <c r="C5" s="72" t="s">
        <v>5</v>
      </c>
      <c r="D5" s="73"/>
      <c r="E5" s="73"/>
      <c r="F5" s="73"/>
      <c r="G5" s="73"/>
      <c r="H5" s="73"/>
      <c r="I5" s="73"/>
      <c r="J5" s="73"/>
      <c r="K5" s="73"/>
      <c r="L5" s="74"/>
      <c r="M5" s="72" t="s">
        <v>6</v>
      </c>
      <c r="N5" s="73"/>
      <c r="O5" s="73"/>
      <c r="P5" s="73"/>
      <c r="Q5" s="73"/>
      <c r="R5" s="73"/>
      <c r="S5" s="73"/>
      <c r="T5" s="73"/>
      <c r="U5" s="73"/>
      <c r="V5" s="74"/>
      <c r="W5" s="72" t="s">
        <v>5</v>
      </c>
      <c r="X5" s="73"/>
      <c r="Y5" s="73"/>
      <c r="Z5" s="73"/>
      <c r="AA5" s="73"/>
      <c r="AB5" s="73"/>
      <c r="AC5" s="73"/>
      <c r="AD5" s="73"/>
      <c r="AE5" s="73"/>
      <c r="AF5" s="74"/>
      <c r="AG5" s="72" t="s">
        <v>6</v>
      </c>
      <c r="AH5" s="73"/>
      <c r="AI5" s="73"/>
      <c r="AJ5" s="73"/>
      <c r="AK5" s="73"/>
      <c r="AL5" s="73"/>
      <c r="AM5" s="73"/>
      <c r="AN5" s="73"/>
      <c r="AO5" s="73"/>
      <c r="AP5" s="74"/>
      <c r="AQ5" s="72" t="s">
        <v>5</v>
      </c>
      <c r="AR5" s="73"/>
      <c r="AS5" s="73"/>
      <c r="AT5" s="73"/>
      <c r="AU5" s="73"/>
      <c r="AV5" s="73"/>
      <c r="AW5" s="73"/>
      <c r="AX5" s="73"/>
      <c r="AY5" s="73"/>
      <c r="AZ5" s="74"/>
      <c r="BA5" s="72" t="s">
        <v>6</v>
      </c>
      <c r="BB5" s="73"/>
      <c r="BC5" s="73"/>
      <c r="BD5" s="73"/>
      <c r="BE5" s="73"/>
      <c r="BF5" s="73"/>
      <c r="BG5" s="73"/>
      <c r="BH5" s="73"/>
      <c r="BI5" s="73"/>
      <c r="BJ5" s="74"/>
      <c r="BK5" s="79"/>
    </row>
    <row r="6" spans="1:63" ht="18" customHeight="1">
      <c r="A6" s="82"/>
      <c r="B6" s="84"/>
      <c r="C6" s="66" t="s">
        <v>7</v>
      </c>
      <c r="D6" s="67"/>
      <c r="E6" s="67"/>
      <c r="F6" s="67"/>
      <c r="G6" s="68"/>
      <c r="H6" s="69" t="s">
        <v>8</v>
      </c>
      <c r="I6" s="70"/>
      <c r="J6" s="70"/>
      <c r="K6" s="70"/>
      <c r="L6" s="71"/>
      <c r="M6" s="66" t="s">
        <v>7</v>
      </c>
      <c r="N6" s="67"/>
      <c r="O6" s="67"/>
      <c r="P6" s="67"/>
      <c r="Q6" s="68"/>
      <c r="R6" s="69" t="s">
        <v>8</v>
      </c>
      <c r="S6" s="70"/>
      <c r="T6" s="70"/>
      <c r="U6" s="70"/>
      <c r="V6" s="71"/>
      <c r="W6" s="66" t="s">
        <v>7</v>
      </c>
      <c r="X6" s="67"/>
      <c r="Y6" s="67"/>
      <c r="Z6" s="67"/>
      <c r="AA6" s="68"/>
      <c r="AB6" s="69" t="s">
        <v>8</v>
      </c>
      <c r="AC6" s="70"/>
      <c r="AD6" s="70"/>
      <c r="AE6" s="70"/>
      <c r="AF6" s="71"/>
      <c r="AG6" s="66" t="s">
        <v>7</v>
      </c>
      <c r="AH6" s="67"/>
      <c r="AI6" s="67"/>
      <c r="AJ6" s="67"/>
      <c r="AK6" s="68"/>
      <c r="AL6" s="69" t="s">
        <v>8</v>
      </c>
      <c r="AM6" s="70"/>
      <c r="AN6" s="70"/>
      <c r="AO6" s="70"/>
      <c r="AP6" s="71"/>
      <c r="AQ6" s="66" t="s">
        <v>7</v>
      </c>
      <c r="AR6" s="67"/>
      <c r="AS6" s="67"/>
      <c r="AT6" s="67"/>
      <c r="AU6" s="68"/>
      <c r="AV6" s="69" t="s">
        <v>8</v>
      </c>
      <c r="AW6" s="70"/>
      <c r="AX6" s="70"/>
      <c r="AY6" s="70"/>
      <c r="AZ6" s="71"/>
      <c r="BA6" s="66" t="s">
        <v>7</v>
      </c>
      <c r="BB6" s="67"/>
      <c r="BC6" s="67"/>
      <c r="BD6" s="67"/>
      <c r="BE6" s="68"/>
      <c r="BF6" s="69" t="s">
        <v>8</v>
      </c>
      <c r="BG6" s="70"/>
      <c r="BH6" s="70"/>
      <c r="BI6" s="70"/>
      <c r="BJ6" s="71"/>
      <c r="BK6" s="79"/>
    </row>
    <row r="7" spans="1:63" ht="15.75">
      <c r="A7" s="82"/>
      <c r="B7" s="85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0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204</v>
      </c>
      <c r="C10" s="11">
        <v>0</v>
      </c>
      <c r="D10" s="9">
        <v>2282.5747802868336</v>
      </c>
      <c r="E10" s="9">
        <v>0</v>
      </c>
      <c r="F10" s="9">
        <v>0</v>
      </c>
      <c r="G10" s="10">
        <v>32.14464714973334</v>
      </c>
      <c r="H10" s="11">
        <v>329.11219491103327</v>
      </c>
      <c r="I10" s="9">
        <v>10812.949773061735</v>
      </c>
      <c r="J10" s="9">
        <v>1653.9552317569</v>
      </c>
      <c r="K10" s="9">
        <v>0</v>
      </c>
      <c r="L10" s="10">
        <v>208.8210806652667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116.16791614926665</v>
      </c>
      <c r="S10" s="9">
        <v>1178.1964766940002</v>
      </c>
      <c r="T10" s="9">
        <v>768.4032277485</v>
      </c>
      <c r="U10" s="9">
        <v>0</v>
      </c>
      <c r="V10" s="10">
        <v>92.68898601803333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1.5763980360333334</v>
      </c>
      <c r="AC10" s="9">
        <v>33.375490791166676</v>
      </c>
      <c r="AD10" s="9">
        <v>0</v>
      </c>
      <c r="AE10" s="9">
        <v>0</v>
      </c>
      <c r="AF10" s="10">
        <v>0.2375126443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0.4327868405666666</v>
      </c>
      <c r="AM10" s="9">
        <v>0</v>
      </c>
      <c r="AN10" s="9">
        <v>0.3782567855666666</v>
      </c>
      <c r="AO10" s="9">
        <v>0</v>
      </c>
      <c r="AP10" s="10">
        <v>1.0562226212999999</v>
      </c>
      <c r="AQ10" s="11">
        <v>0</v>
      </c>
      <c r="AR10" s="9">
        <v>17.799503804766672</v>
      </c>
      <c r="AS10" s="9">
        <v>0</v>
      </c>
      <c r="AT10" s="9">
        <v>0</v>
      </c>
      <c r="AU10" s="10">
        <v>0</v>
      </c>
      <c r="AV10" s="11">
        <v>813.2281525791338</v>
      </c>
      <c r="AW10" s="9">
        <v>7925.286466830212</v>
      </c>
      <c r="AX10" s="9">
        <v>1284.959447354067</v>
      </c>
      <c r="AY10" s="9">
        <v>0</v>
      </c>
      <c r="AZ10" s="10">
        <v>727.5226951402335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199.63876630446669</v>
      </c>
      <c r="BG10" s="9">
        <v>342.72952273576664</v>
      </c>
      <c r="BH10" s="9">
        <v>168.87583500463336</v>
      </c>
      <c r="BI10" s="9">
        <v>0</v>
      </c>
      <c r="BJ10" s="10">
        <v>94.45951374333332</v>
      </c>
      <c r="BK10" s="17">
        <f>SUM(C10:BJ10)</f>
        <v>29086.57088565685</v>
      </c>
      <c r="BL10" s="16"/>
      <c r="BM10" s="50"/>
    </row>
    <row r="11" spans="1:65" s="12" customFormat="1" ht="15">
      <c r="A11" s="5"/>
      <c r="B11" s="8" t="s">
        <v>205</v>
      </c>
      <c r="C11" s="11">
        <v>0</v>
      </c>
      <c r="D11" s="9">
        <v>22.9951746792</v>
      </c>
      <c r="E11" s="9">
        <v>0</v>
      </c>
      <c r="F11" s="9">
        <v>0</v>
      </c>
      <c r="G11" s="10">
        <v>0</v>
      </c>
      <c r="H11" s="11">
        <v>95.27719781626666</v>
      </c>
      <c r="I11" s="9">
        <v>3898.9341698777002</v>
      </c>
      <c r="J11" s="9">
        <v>1092.0375815596335</v>
      </c>
      <c r="K11" s="9">
        <v>0</v>
      </c>
      <c r="L11" s="10">
        <v>43.885036277666664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19.218446063266665</v>
      </c>
      <c r="S11" s="9">
        <v>285.57877162909995</v>
      </c>
      <c r="T11" s="9">
        <v>351.78308212036666</v>
      </c>
      <c r="U11" s="9">
        <v>0</v>
      </c>
      <c r="V11" s="10">
        <v>21.66033348663333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0.6931742799999998</v>
      </c>
      <c r="AC11" s="9">
        <v>4.0272013449</v>
      </c>
      <c r="AD11" s="9">
        <v>0</v>
      </c>
      <c r="AE11" s="9">
        <v>0</v>
      </c>
      <c r="AF11" s="10">
        <v>0.3330612284333333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0.015741632666666668</v>
      </c>
      <c r="AM11" s="9">
        <v>0</v>
      </c>
      <c r="AN11" s="9">
        <v>0</v>
      </c>
      <c r="AO11" s="9">
        <v>0</v>
      </c>
      <c r="AP11" s="10">
        <v>0.03335564266666667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372.09703711059984</v>
      </c>
      <c r="AW11" s="9">
        <v>886.5989342810539</v>
      </c>
      <c r="AX11" s="9">
        <v>3.192025861466666</v>
      </c>
      <c r="AY11" s="9">
        <v>0</v>
      </c>
      <c r="AZ11" s="10">
        <v>223.17624499206664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298.3069134678999</v>
      </c>
      <c r="BG11" s="9">
        <v>230.18288186103334</v>
      </c>
      <c r="BH11" s="9">
        <v>175.27472056143333</v>
      </c>
      <c r="BI11" s="9">
        <v>0</v>
      </c>
      <c r="BJ11" s="10">
        <v>150.70145427103338</v>
      </c>
      <c r="BK11" s="17">
        <f>SUM(C11:BJ11)</f>
        <v>8176.002540045086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456.4431389916667</v>
      </c>
      <c r="E12" s="9">
        <v>0</v>
      </c>
      <c r="F12" s="9">
        <v>0</v>
      </c>
      <c r="G12" s="10">
        <v>1.1180077636</v>
      </c>
      <c r="H12" s="11">
        <v>50.74831326016667</v>
      </c>
      <c r="I12" s="9">
        <v>3865.9043354375663</v>
      </c>
      <c r="J12" s="9">
        <v>26.847862003566668</v>
      </c>
      <c r="K12" s="9">
        <v>0</v>
      </c>
      <c r="L12" s="10">
        <v>31.198109603733332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7.6222984364</v>
      </c>
      <c r="S12" s="9">
        <v>244.75056590303336</v>
      </c>
      <c r="T12" s="9">
        <v>34.677465472966674</v>
      </c>
      <c r="U12" s="9">
        <v>0</v>
      </c>
      <c r="V12" s="10">
        <v>3.7773153595</v>
      </c>
      <c r="W12" s="11">
        <v>0</v>
      </c>
      <c r="X12" s="9">
        <v>47.727239413266666</v>
      </c>
      <c r="Y12" s="9">
        <v>0</v>
      </c>
      <c r="Z12" s="9">
        <v>0</v>
      </c>
      <c r="AA12" s="10">
        <v>0</v>
      </c>
      <c r="AB12" s="11">
        <v>5.580439394400001</v>
      </c>
      <c r="AC12" s="9">
        <v>3.8250019293000004</v>
      </c>
      <c r="AD12" s="9">
        <v>0</v>
      </c>
      <c r="AE12" s="9">
        <v>0</v>
      </c>
      <c r="AF12" s="10">
        <v>2.303798260333333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0.04653949856666667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135.488030071</v>
      </c>
      <c r="AW12" s="9">
        <v>813.0925321956863</v>
      </c>
      <c r="AX12" s="9">
        <v>1.1201879587999999</v>
      </c>
      <c r="AY12" s="9">
        <v>0</v>
      </c>
      <c r="AZ12" s="10">
        <v>52.06040014833335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20.81521242343333</v>
      </c>
      <c r="BG12" s="9">
        <v>91.67660991049999</v>
      </c>
      <c r="BH12" s="9">
        <v>0.6406699833</v>
      </c>
      <c r="BI12" s="9">
        <v>0</v>
      </c>
      <c r="BJ12" s="10">
        <v>6.964519595033332</v>
      </c>
      <c r="BK12" s="17">
        <f>SUM(C12:BJ12)</f>
        <v>5904.428593014153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2762.0130939577</v>
      </c>
      <c r="E13" s="18">
        <f t="shared" si="0"/>
        <v>0</v>
      </c>
      <c r="F13" s="18">
        <f t="shared" si="0"/>
        <v>0</v>
      </c>
      <c r="G13" s="19">
        <f t="shared" si="0"/>
        <v>33.262654913333336</v>
      </c>
      <c r="H13" s="20">
        <f t="shared" si="0"/>
        <v>475.1377059874666</v>
      </c>
      <c r="I13" s="18">
        <f t="shared" si="0"/>
        <v>18577.788278377004</v>
      </c>
      <c r="J13" s="18">
        <f t="shared" si="0"/>
        <v>2772.8406753201</v>
      </c>
      <c r="K13" s="18">
        <f t="shared" si="0"/>
        <v>0</v>
      </c>
      <c r="L13" s="19">
        <f t="shared" si="0"/>
        <v>283.9042265466667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143.0086606489333</v>
      </c>
      <c r="S13" s="18">
        <f t="shared" si="0"/>
        <v>1708.5258142261337</v>
      </c>
      <c r="T13" s="18">
        <f t="shared" si="0"/>
        <v>1154.8637753418334</v>
      </c>
      <c r="U13" s="18">
        <f t="shared" si="0"/>
        <v>0</v>
      </c>
      <c r="V13" s="19">
        <f t="shared" si="0"/>
        <v>118.12663486416666</v>
      </c>
      <c r="W13" s="20">
        <f t="shared" si="0"/>
        <v>0</v>
      </c>
      <c r="X13" s="18">
        <f t="shared" si="0"/>
        <v>47.727239413266666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7.850011710433334</v>
      </c>
      <c r="AC13" s="18">
        <f t="shared" si="0"/>
        <v>41.22769406536668</v>
      </c>
      <c r="AD13" s="18">
        <f t="shared" si="0"/>
        <v>0</v>
      </c>
      <c r="AE13" s="18">
        <f t="shared" si="0"/>
        <v>0</v>
      </c>
      <c r="AF13" s="19">
        <f t="shared" si="0"/>
        <v>2.8743721330666663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0.49506797179999995</v>
      </c>
      <c r="AM13" s="18">
        <f t="shared" si="0"/>
        <v>0</v>
      </c>
      <c r="AN13" s="18">
        <f t="shared" si="0"/>
        <v>0.3782567855666666</v>
      </c>
      <c r="AO13" s="18">
        <f t="shared" si="0"/>
        <v>0</v>
      </c>
      <c r="AP13" s="19">
        <f t="shared" si="0"/>
        <v>1.0895782639666665</v>
      </c>
      <c r="AQ13" s="20">
        <f t="shared" si="0"/>
        <v>0</v>
      </c>
      <c r="AR13" s="18">
        <f t="shared" si="0"/>
        <v>17.799503804766672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1320.8132197607335</v>
      </c>
      <c r="AW13" s="18">
        <f t="shared" si="0"/>
        <v>9624.977933306951</v>
      </c>
      <c r="AX13" s="18">
        <f t="shared" si="0"/>
        <v>1289.2716611743335</v>
      </c>
      <c r="AY13" s="18">
        <f t="shared" si="0"/>
        <v>0</v>
      </c>
      <c r="AZ13" s="19">
        <f t="shared" si="0"/>
        <v>1002.7593402806334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518.7608921957999</v>
      </c>
      <c r="BG13" s="18">
        <f t="shared" si="0"/>
        <v>664.5890145073</v>
      </c>
      <c r="BH13" s="18">
        <f t="shared" si="0"/>
        <v>344.7912255493667</v>
      </c>
      <c r="BI13" s="18">
        <f t="shared" si="0"/>
        <v>0</v>
      </c>
      <c r="BJ13" s="19">
        <f t="shared" si="0"/>
        <v>252.1254876094</v>
      </c>
      <c r="BK13" s="32">
        <f t="shared" si="0"/>
        <v>43167.00201871609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41.34150973949999</v>
      </c>
      <c r="E16" s="9">
        <v>0</v>
      </c>
      <c r="F16" s="9">
        <v>0</v>
      </c>
      <c r="G16" s="10">
        <v>0</v>
      </c>
      <c r="H16" s="11">
        <v>293.6086780950335</v>
      </c>
      <c r="I16" s="9">
        <v>562.1187593834667</v>
      </c>
      <c r="J16" s="9">
        <v>0</v>
      </c>
      <c r="K16" s="9">
        <v>0</v>
      </c>
      <c r="L16" s="10">
        <v>17.532547817533338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11.0185167438</v>
      </c>
      <c r="S16" s="9">
        <v>79.72404468286665</v>
      </c>
      <c r="T16" s="9">
        <v>0.1009570094</v>
      </c>
      <c r="U16" s="9">
        <v>0</v>
      </c>
      <c r="V16" s="10">
        <v>3.3675463234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0.026919114899999992</v>
      </c>
      <c r="AC16" s="9">
        <v>0</v>
      </c>
      <c r="AD16" s="9">
        <v>0</v>
      </c>
      <c r="AE16" s="9">
        <v>0</v>
      </c>
      <c r="AF16" s="10">
        <v>0.019231109866666662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0.05230732996666667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45.496162214900025</v>
      </c>
      <c r="AW16" s="9">
        <v>381.7249812510775</v>
      </c>
      <c r="AX16" s="9">
        <v>2.5689955434333336</v>
      </c>
      <c r="AY16" s="9">
        <v>0</v>
      </c>
      <c r="AZ16" s="10">
        <v>44.60297644996666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14.259361585166667</v>
      </c>
      <c r="BG16" s="9">
        <v>26.50790559916667</v>
      </c>
      <c r="BH16" s="9">
        <v>4.068109593600001</v>
      </c>
      <c r="BI16" s="9">
        <v>0</v>
      </c>
      <c r="BJ16" s="10">
        <v>8.5173151614</v>
      </c>
      <c r="BK16" s="17">
        <f>SUM(C16:BJ16)</f>
        <v>1536.6568247484443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41.34150973949999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293.6086780950335</v>
      </c>
      <c r="I17" s="18">
        <f t="shared" si="1"/>
        <v>562.1187593834667</v>
      </c>
      <c r="J17" s="18">
        <f t="shared" si="1"/>
        <v>0</v>
      </c>
      <c r="K17" s="18">
        <f t="shared" si="1"/>
        <v>0</v>
      </c>
      <c r="L17" s="19">
        <f t="shared" si="1"/>
        <v>17.532547817533338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11.0185167438</v>
      </c>
      <c r="S17" s="18">
        <f t="shared" si="1"/>
        <v>79.72404468286665</v>
      </c>
      <c r="T17" s="18">
        <f t="shared" si="1"/>
        <v>0.1009570094</v>
      </c>
      <c r="U17" s="18">
        <f t="shared" si="1"/>
        <v>0</v>
      </c>
      <c r="V17" s="19">
        <f t="shared" si="1"/>
        <v>3.3675463234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0.026919114899999992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0.019231109866666662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0.05230732996666667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45.496162214900025</v>
      </c>
      <c r="AW17" s="18">
        <f t="shared" si="1"/>
        <v>381.7249812510775</v>
      </c>
      <c r="AX17" s="18">
        <f t="shared" si="1"/>
        <v>2.5689955434333336</v>
      </c>
      <c r="AY17" s="18">
        <f t="shared" si="1"/>
        <v>0</v>
      </c>
      <c r="AZ17" s="19">
        <f t="shared" si="1"/>
        <v>44.60297644996666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14.259361585166667</v>
      </c>
      <c r="BG17" s="18">
        <f t="shared" si="1"/>
        <v>26.50790559916667</v>
      </c>
      <c r="BH17" s="18">
        <f t="shared" si="1"/>
        <v>4.068109593600001</v>
      </c>
      <c r="BI17" s="18">
        <f t="shared" si="1"/>
        <v>0</v>
      </c>
      <c r="BJ17" s="19">
        <f t="shared" si="1"/>
        <v>8.5173151614</v>
      </c>
      <c r="BK17" s="19">
        <f t="shared" si="1"/>
        <v>1536.6568247484443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173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0.00019729483333333334</v>
      </c>
      <c r="I20" s="9">
        <v>0.14994407333333334</v>
      </c>
      <c r="J20" s="9">
        <v>0</v>
      </c>
      <c r="K20" s="9">
        <v>0</v>
      </c>
      <c r="L20" s="10">
        <v>0.07951702933333335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0.00019729483333333334</v>
      </c>
      <c r="S20" s="9">
        <v>0</v>
      </c>
      <c r="T20" s="9">
        <v>0</v>
      </c>
      <c r="U20" s="9">
        <v>0</v>
      </c>
      <c r="V20" s="10">
        <v>0.0009075562333333334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3.4370235602289387</v>
      </c>
      <c r="AW20" s="9">
        <v>0.20124073</v>
      </c>
      <c r="AX20" s="9">
        <v>0</v>
      </c>
      <c r="AY20" s="9">
        <v>0</v>
      </c>
      <c r="AZ20" s="10">
        <v>7.517977680066667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0.10647600383333333</v>
      </c>
      <c r="BG20" s="9">
        <v>0.7891793333333333</v>
      </c>
      <c r="BH20" s="9">
        <v>0</v>
      </c>
      <c r="BI20" s="9">
        <v>0</v>
      </c>
      <c r="BJ20" s="10">
        <v>0.7001681791333333</v>
      </c>
      <c r="BK20" s="17">
        <f aca="true" t="shared" si="2" ref="BK20:BK141">SUM(C20:BJ20)</f>
        <v>12.982828735162272</v>
      </c>
      <c r="BL20" s="16"/>
      <c r="BM20" s="50"/>
    </row>
    <row r="21" spans="1:65" s="12" customFormat="1" ht="15">
      <c r="A21" s="5"/>
      <c r="B21" s="8" t="s">
        <v>100</v>
      </c>
      <c r="C21" s="11">
        <v>0</v>
      </c>
      <c r="D21" s="9">
        <v>6.370098333333334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0.849037907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0.0007352274999999999</v>
      </c>
      <c r="S21" s="9">
        <v>0</v>
      </c>
      <c r="T21" s="9">
        <v>0</v>
      </c>
      <c r="U21" s="9">
        <v>0</v>
      </c>
      <c r="V21" s="10">
        <v>0.0036761375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0.0708879311</v>
      </c>
      <c r="AW21" s="9">
        <v>1.838068749534353</v>
      </c>
      <c r="AX21" s="9">
        <v>0</v>
      </c>
      <c r="AY21" s="9">
        <v>0</v>
      </c>
      <c r="AZ21" s="10">
        <v>13.707832087999998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0.015360973266666666</v>
      </c>
      <c r="BG21" s="9">
        <v>5.51420625</v>
      </c>
      <c r="BH21" s="9">
        <v>0</v>
      </c>
      <c r="BI21" s="9">
        <v>0</v>
      </c>
      <c r="BJ21" s="10">
        <v>1.2202753824333337</v>
      </c>
      <c r="BK21" s="17">
        <f t="shared" si="2"/>
        <v>29.590178979667687</v>
      </c>
      <c r="BL21" s="16"/>
      <c r="BM21" s="50"/>
    </row>
    <row r="22" spans="1:65" s="12" customFormat="1" ht="15">
      <c r="A22" s="5"/>
      <c r="B22" s="8" t="s">
        <v>174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0.10053554099999998</v>
      </c>
      <c r="I22" s="9">
        <v>0</v>
      </c>
      <c r="J22" s="9">
        <v>0</v>
      </c>
      <c r="K22" s="9">
        <v>0</v>
      </c>
      <c r="L22" s="10">
        <v>0.5560399177666667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0.3455170533333334</v>
      </c>
      <c r="S22" s="9">
        <v>0</v>
      </c>
      <c r="T22" s="9">
        <v>0</v>
      </c>
      <c r="U22" s="9">
        <v>0</v>
      </c>
      <c r="V22" s="10">
        <v>0.18011551543333335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2.706075231766666</v>
      </c>
      <c r="AW22" s="9">
        <v>1.106497258832191</v>
      </c>
      <c r="AX22" s="9">
        <v>0</v>
      </c>
      <c r="AY22" s="9">
        <v>0</v>
      </c>
      <c r="AZ22" s="10">
        <v>5.628665834633334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0.6184493070333333</v>
      </c>
      <c r="BG22" s="9">
        <v>2.0631396770333335</v>
      </c>
      <c r="BH22" s="9">
        <v>0</v>
      </c>
      <c r="BI22" s="9">
        <v>0</v>
      </c>
      <c r="BJ22" s="10">
        <v>2.8431425280666662</v>
      </c>
      <c r="BK22" s="17">
        <f t="shared" si="2"/>
        <v>16.14817786489886</v>
      </c>
      <c r="BL22" s="16"/>
      <c r="BM22" s="57"/>
    </row>
    <row r="23" spans="1:65" s="12" customFormat="1" ht="15">
      <c r="A23" s="5"/>
      <c r="B23" s="8" t="s">
        <v>157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8.090648122833333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1.1644799223967546</v>
      </c>
      <c r="AW23" s="9">
        <v>0</v>
      </c>
      <c r="AX23" s="9">
        <v>0</v>
      </c>
      <c r="AY23" s="9">
        <v>0</v>
      </c>
      <c r="AZ23" s="10">
        <v>3.8573574282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0.023256716999999996</v>
      </c>
      <c r="BG23" s="9">
        <v>0</v>
      </c>
      <c r="BH23" s="9">
        <v>0</v>
      </c>
      <c r="BI23" s="9">
        <v>0</v>
      </c>
      <c r="BJ23" s="10">
        <v>0.0014094980000000003</v>
      </c>
      <c r="BK23" s="17">
        <f t="shared" si="2"/>
        <v>13.137151688430087</v>
      </c>
      <c r="BL23" s="16"/>
      <c r="BM23" s="50"/>
    </row>
    <row r="24" spans="1:65" s="12" customFormat="1" ht="15">
      <c r="A24" s="5"/>
      <c r="B24" s="8" t="s">
        <v>158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0.31136255999999995</v>
      </c>
      <c r="I24" s="9">
        <v>0</v>
      </c>
      <c r="J24" s="9">
        <v>0</v>
      </c>
      <c r="K24" s="9">
        <v>0</v>
      </c>
      <c r="L24" s="10">
        <v>0.116328512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0.007207466666666667</v>
      </c>
      <c r="S24" s="9">
        <v>0</v>
      </c>
      <c r="T24" s="9">
        <v>0</v>
      </c>
      <c r="U24" s="9">
        <v>0</v>
      </c>
      <c r="V24" s="10">
        <v>0.02594688000000001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0.57950694</v>
      </c>
      <c r="AW24" s="9">
        <v>14.59500390898744</v>
      </c>
      <c r="AX24" s="9">
        <v>0</v>
      </c>
      <c r="AY24" s="9">
        <v>0</v>
      </c>
      <c r="AZ24" s="10">
        <v>0.4462768852666667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0.14984673353333336</v>
      </c>
      <c r="BK24" s="17">
        <f t="shared" si="2"/>
        <v>16.231479886454107</v>
      </c>
      <c r="BL24" s="16"/>
      <c r="BM24" s="57"/>
    </row>
    <row r="25" spans="1:65" s="12" customFormat="1" ht="15">
      <c r="A25" s="5"/>
      <c r="B25" s="8" t="s">
        <v>101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0.3403199815666667</v>
      </c>
      <c r="I25" s="9">
        <v>0</v>
      </c>
      <c r="J25" s="9">
        <v>0</v>
      </c>
      <c r="K25" s="9">
        <v>0</v>
      </c>
      <c r="L25" s="10">
        <v>0.07887857673333333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0.06779191046666667</v>
      </c>
      <c r="S25" s="9">
        <v>0</v>
      </c>
      <c r="T25" s="9">
        <v>0</v>
      </c>
      <c r="U25" s="9">
        <v>0</v>
      </c>
      <c r="V25" s="10">
        <v>0.06447551396666668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0.1490946849</v>
      </c>
      <c r="AW25" s="9">
        <v>0.016420502581203384</v>
      </c>
      <c r="AX25" s="9">
        <v>0</v>
      </c>
      <c r="AY25" s="9">
        <v>0</v>
      </c>
      <c r="AZ25" s="10">
        <v>2.965436695666667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0.31176106646666674</v>
      </c>
      <c r="BG25" s="9">
        <v>0.0203253127</v>
      </c>
      <c r="BH25" s="9">
        <v>0</v>
      </c>
      <c r="BI25" s="9">
        <v>0</v>
      </c>
      <c r="BJ25" s="10">
        <v>0.4564521004</v>
      </c>
      <c r="BK25" s="17">
        <f t="shared" si="2"/>
        <v>4.4709563454478705</v>
      </c>
      <c r="BL25" s="16"/>
      <c r="BM25" s="57"/>
    </row>
    <row r="26" spans="1:65" s="12" customFormat="1" ht="15">
      <c r="A26" s="5"/>
      <c r="B26" s="8" t="s">
        <v>159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0.7607388759</v>
      </c>
      <c r="I26" s="9">
        <v>0</v>
      </c>
      <c r="J26" s="9">
        <v>0</v>
      </c>
      <c r="K26" s="9">
        <v>0</v>
      </c>
      <c r="L26" s="10">
        <v>0.4170993677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0.007529972533333334</v>
      </c>
      <c r="S26" s="9">
        <v>13.082913212933331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0.14641605666666666</v>
      </c>
      <c r="AW26" s="9">
        <v>15.37384748579432</v>
      </c>
      <c r="AX26" s="9">
        <v>0</v>
      </c>
      <c r="AY26" s="9">
        <v>0</v>
      </c>
      <c r="AZ26" s="10">
        <v>9.034082934366666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0.017855616666666664</v>
      </c>
      <c r="BG26" s="9">
        <v>12.713199066666666</v>
      </c>
      <c r="BH26" s="9">
        <v>0</v>
      </c>
      <c r="BI26" s="9">
        <v>0</v>
      </c>
      <c r="BJ26" s="10">
        <v>4.378696455466666</v>
      </c>
      <c r="BK26" s="17">
        <f t="shared" si="2"/>
        <v>55.932379044694315</v>
      </c>
      <c r="BL26" s="16"/>
      <c r="BM26" s="57"/>
    </row>
    <row r="27" spans="1:65" s="12" customFormat="1" ht="15">
      <c r="A27" s="5"/>
      <c r="B27" s="8" t="s">
        <v>175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0.40725023906666663</v>
      </c>
      <c r="I27" s="9">
        <v>4.393666316666667</v>
      </c>
      <c r="J27" s="9">
        <v>0</v>
      </c>
      <c r="K27" s="9">
        <v>0</v>
      </c>
      <c r="L27" s="10">
        <v>0.08643277999999999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0.0108040975</v>
      </c>
      <c r="S27" s="9">
        <v>0</v>
      </c>
      <c r="T27" s="9">
        <v>0</v>
      </c>
      <c r="U27" s="9">
        <v>0</v>
      </c>
      <c r="V27" s="10">
        <v>1.4477522010666668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0.5282144666666666</v>
      </c>
      <c r="AW27" s="9">
        <v>8.294394733046593</v>
      </c>
      <c r="AX27" s="9">
        <v>0</v>
      </c>
      <c r="AY27" s="9">
        <v>0</v>
      </c>
      <c r="AZ27" s="10">
        <v>0.22911659396666667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0.0014276066666666669</v>
      </c>
      <c r="BG27" s="9">
        <v>0</v>
      </c>
      <c r="BH27" s="9">
        <v>0</v>
      </c>
      <c r="BI27" s="9">
        <v>0</v>
      </c>
      <c r="BJ27" s="10">
        <v>0.024942398566666663</v>
      </c>
      <c r="BK27" s="17">
        <f t="shared" si="2"/>
        <v>15.42400143321326</v>
      </c>
      <c r="BL27" s="16"/>
      <c r="BM27" s="57"/>
    </row>
    <row r="28" spans="1:65" s="12" customFormat="1" ht="15">
      <c r="A28" s="5"/>
      <c r="B28" s="8" t="s">
        <v>176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5.479564815366666</v>
      </c>
      <c r="I28" s="9">
        <v>0</v>
      </c>
      <c r="J28" s="9">
        <v>0</v>
      </c>
      <c r="K28" s="9">
        <v>0</v>
      </c>
      <c r="L28" s="10">
        <v>0.08569134743333333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0.10621698606666667</v>
      </c>
      <c r="S28" s="9">
        <v>0</v>
      </c>
      <c r="T28" s="9">
        <v>0</v>
      </c>
      <c r="U28" s="9">
        <v>0</v>
      </c>
      <c r="V28" s="10">
        <v>0.17497200416666667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15.539070489966665</v>
      </c>
      <c r="AW28" s="9">
        <v>0.06919053636756194</v>
      </c>
      <c r="AX28" s="9">
        <v>0</v>
      </c>
      <c r="AY28" s="9">
        <v>0</v>
      </c>
      <c r="AZ28" s="10">
        <v>5.134688249233333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2.1399405313</v>
      </c>
      <c r="BG28" s="9">
        <v>0</v>
      </c>
      <c r="BH28" s="9">
        <v>0</v>
      </c>
      <c r="BI28" s="9">
        <v>0</v>
      </c>
      <c r="BJ28" s="10">
        <v>0.6655130985000001</v>
      </c>
      <c r="BK28" s="17">
        <f t="shared" si="2"/>
        <v>29.39484805840089</v>
      </c>
      <c r="BL28" s="16"/>
      <c r="BM28" s="57"/>
    </row>
    <row r="29" spans="1:65" s="12" customFormat="1" ht="15">
      <c r="A29" s="5"/>
      <c r="B29" s="8" t="s">
        <v>177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0.004281858666666667</v>
      </c>
      <c r="I29" s="9">
        <v>27.510413333333332</v>
      </c>
      <c r="J29" s="9">
        <v>0</v>
      </c>
      <c r="K29" s="9">
        <v>0</v>
      </c>
      <c r="L29" s="10">
        <v>0.006877603333333334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0.0009608595</v>
      </c>
      <c r="AW29" s="9">
        <v>0.3545770145184066</v>
      </c>
      <c r="AX29" s="9">
        <v>0</v>
      </c>
      <c r="AY29" s="9">
        <v>0</v>
      </c>
      <c r="AZ29" s="10">
        <v>0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</v>
      </c>
      <c r="BG29" s="9">
        <v>0</v>
      </c>
      <c r="BH29" s="9">
        <v>0</v>
      </c>
      <c r="BI29" s="9">
        <v>0</v>
      </c>
      <c r="BJ29" s="10">
        <v>0</v>
      </c>
      <c r="BK29" s="17">
        <f t="shared" si="2"/>
        <v>27.877110669351737</v>
      </c>
      <c r="BL29" s="16"/>
      <c r="BM29" s="57"/>
    </row>
    <row r="30" spans="1:65" s="12" customFormat="1" ht="15">
      <c r="A30" s="5"/>
      <c r="B30" s="8" t="s">
        <v>160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0.38698790826666674</v>
      </c>
      <c r="I30" s="9">
        <v>0.1337016004</v>
      </c>
      <c r="J30" s="9">
        <v>0</v>
      </c>
      <c r="K30" s="9">
        <v>0</v>
      </c>
      <c r="L30" s="10">
        <v>0.06025710009999999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0.006865328900000001</v>
      </c>
      <c r="S30" s="9">
        <v>0</v>
      </c>
      <c r="T30" s="9">
        <v>0</v>
      </c>
      <c r="U30" s="9">
        <v>0</v>
      </c>
      <c r="V30" s="10">
        <v>0.09082496949999999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0.12537147020000003</v>
      </c>
      <c r="AW30" s="9">
        <v>1.09977035167525</v>
      </c>
      <c r="AX30" s="9">
        <v>0</v>
      </c>
      <c r="AY30" s="9">
        <v>0</v>
      </c>
      <c r="AZ30" s="10">
        <v>1.618680267366667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0.08489957249999999</v>
      </c>
      <c r="BG30" s="9">
        <v>0</v>
      </c>
      <c r="BH30" s="9">
        <v>0</v>
      </c>
      <c r="BI30" s="9">
        <v>0</v>
      </c>
      <c r="BJ30" s="10">
        <v>0.7462184955</v>
      </c>
      <c r="BK30" s="17">
        <f t="shared" si="2"/>
        <v>4.353577064408583</v>
      </c>
      <c r="BL30" s="16"/>
      <c r="BM30" s="57"/>
    </row>
    <row r="31" spans="1:65" s="12" customFormat="1" ht="15">
      <c r="A31" s="5"/>
      <c r="B31" s="8" t="s">
        <v>178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0.1577619374</v>
      </c>
      <c r="I31" s="9">
        <v>0</v>
      </c>
      <c r="J31" s="9">
        <v>0</v>
      </c>
      <c r="K31" s="9">
        <v>0</v>
      </c>
      <c r="L31" s="10">
        <v>0.043164668566666675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0.061357195</v>
      </c>
      <c r="S31" s="9">
        <v>0</v>
      </c>
      <c r="T31" s="9">
        <v>0</v>
      </c>
      <c r="U31" s="9">
        <v>0</v>
      </c>
      <c r="V31" s="10">
        <v>0.0076566829999999975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1.6210845094333337</v>
      </c>
      <c r="AW31" s="9">
        <v>1.4428216744762625</v>
      </c>
      <c r="AX31" s="9">
        <v>0</v>
      </c>
      <c r="AY31" s="9">
        <v>0</v>
      </c>
      <c r="AZ31" s="10">
        <v>2.4849710062666666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0.17490772086666667</v>
      </c>
      <c r="BG31" s="9">
        <v>0.9728453225</v>
      </c>
      <c r="BH31" s="9">
        <v>0</v>
      </c>
      <c r="BI31" s="9">
        <v>0</v>
      </c>
      <c r="BJ31" s="10">
        <v>0.9843202744666667</v>
      </c>
      <c r="BK31" s="17">
        <f t="shared" si="2"/>
        <v>7.950890991976262</v>
      </c>
      <c r="BL31" s="16"/>
      <c r="BM31" s="57"/>
    </row>
    <row r="32" spans="1:65" s="12" customFormat="1" ht="15">
      <c r="A32" s="5"/>
      <c r="B32" s="8" t="s">
        <v>102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0.007773405000000001</v>
      </c>
      <c r="I32" s="9">
        <v>0</v>
      </c>
      <c r="J32" s="9">
        <v>0</v>
      </c>
      <c r="K32" s="9">
        <v>0</v>
      </c>
      <c r="L32" s="10">
        <v>0.0007773404999999999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0.7036058857666666</v>
      </c>
      <c r="AW32" s="9">
        <v>0.04066359421455453</v>
      </c>
      <c r="AX32" s="9">
        <v>0</v>
      </c>
      <c r="AY32" s="9">
        <v>0</v>
      </c>
      <c r="AZ32" s="10">
        <v>1.3766754799333334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0.02825144443333333</v>
      </c>
      <c r="BG32" s="9">
        <v>0</v>
      </c>
      <c r="BH32" s="9">
        <v>0</v>
      </c>
      <c r="BI32" s="9">
        <v>0</v>
      </c>
      <c r="BJ32" s="10">
        <v>0.1557143798333333</v>
      </c>
      <c r="BK32" s="17">
        <f t="shared" si="2"/>
        <v>2.3134615296812213</v>
      </c>
      <c r="BL32" s="16"/>
      <c r="BM32" s="57"/>
    </row>
    <row r="33" spans="1:65" s="12" customFormat="1" ht="15">
      <c r="A33" s="5"/>
      <c r="B33" s="8" t="s">
        <v>103</v>
      </c>
      <c r="C33" s="11">
        <v>0</v>
      </c>
      <c r="D33" s="9">
        <v>4.356904</v>
      </c>
      <c r="E33" s="9">
        <v>0</v>
      </c>
      <c r="F33" s="9">
        <v>0</v>
      </c>
      <c r="G33" s="10">
        <v>0</v>
      </c>
      <c r="H33" s="11">
        <v>0.0099830253</v>
      </c>
      <c r="I33" s="9">
        <v>9.095932219766667</v>
      </c>
      <c r="J33" s="9">
        <v>0</v>
      </c>
      <c r="K33" s="9">
        <v>0</v>
      </c>
      <c r="L33" s="10">
        <v>0.7887261258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0.002859483666666667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0.45334493893333333</v>
      </c>
      <c r="AW33" s="9">
        <v>1.9736420000163628</v>
      </c>
      <c r="AX33" s="9">
        <v>0</v>
      </c>
      <c r="AY33" s="9">
        <v>0</v>
      </c>
      <c r="AZ33" s="10">
        <v>0.46840950256666664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0.004493181933333333</v>
      </c>
      <c r="BG33" s="9">
        <v>1.5978827333333334</v>
      </c>
      <c r="BH33" s="9">
        <v>0</v>
      </c>
      <c r="BI33" s="9">
        <v>0</v>
      </c>
      <c r="BJ33" s="10">
        <v>0.046445652000000004</v>
      </c>
      <c r="BK33" s="17">
        <f t="shared" si="2"/>
        <v>18.79862286331636</v>
      </c>
      <c r="BL33" s="16"/>
      <c r="BM33" s="57"/>
    </row>
    <row r="34" spans="1:65" s="12" customFormat="1" ht="15">
      <c r="A34" s="5"/>
      <c r="B34" s="8" t="s">
        <v>168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1.5491735040333336</v>
      </c>
      <c r="I34" s="9">
        <v>31.878314266666667</v>
      </c>
      <c r="J34" s="9">
        <v>0</v>
      </c>
      <c r="K34" s="9">
        <v>0</v>
      </c>
      <c r="L34" s="10">
        <v>1.7234962642333331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0.8256107007333335</v>
      </c>
      <c r="S34" s="9">
        <v>3.725968415033334</v>
      </c>
      <c r="T34" s="9">
        <v>6.202006666666667</v>
      </c>
      <c r="U34" s="9">
        <v>0</v>
      </c>
      <c r="V34" s="10">
        <v>0.007963376633333335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0.0024292680000000005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12.080057422833335</v>
      </c>
      <c r="AW34" s="9">
        <v>42.11136077901896</v>
      </c>
      <c r="AX34" s="9">
        <v>0</v>
      </c>
      <c r="AY34" s="9">
        <v>0</v>
      </c>
      <c r="AZ34" s="10">
        <v>7.7937124184333335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15.0096374128</v>
      </c>
      <c r="BG34" s="9">
        <v>3.2673654599999997</v>
      </c>
      <c r="BH34" s="9">
        <v>0</v>
      </c>
      <c r="BI34" s="9">
        <v>0</v>
      </c>
      <c r="BJ34" s="10">
        <v>0.1846374509</v>
      </c>
      <c r="BK34" s="17">
        <f t="shared" si="2"/>
        <v>126.36173340598562</v>
      </c>
      <c r="BL34" s="16"/>
      <c r="BM34" s="57"/>
    </row>
    <row r="35" spans="1:65" s="12" customFormat="1" ht="15">
      <c r="A35" s="5"/>
      <c r="B35" s="8" t="s">
        <v>169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0.32099067566666667</v>
      </c>
      <c r="I35" s="9">
        <v>46.4192565</v>
      </c>
      <c r="J35" s="9">
        <v>0</v>
      </c>
      <c r="K35" s="9">
        <v>0</v>
      </c>
      <c r="L35" s="10">
        <v>0.0032766533999999993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1.2202499976666668</v>
      </c>
      <c r="S35" s="9">
        <v>18.20363</v>
      </c>
      <c r="T35" s="9">
        <v>0</v>
      </c>
      <c r="U35" s="9">
        <v>0</v>
      </c>
      <c r="V35" s="10">
        <v>0.06553306733333333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0.1351926118333333</v>
      </c>
      <c r="AW35" s="9">
        <v>6.432071399469978</v>
      </c>
      <c r="AX35" s="9">
        <v>0</v>
      </c>
      <c r="AY35" s="9">
        <v>0</v>
      </c>
      <c r="AZ35" s="10">
        <v>0.08931050286666667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0.011911243333333333</v>
      </c>
      <c r="BG35" s="9">
        <v>0</v>
      </c>
      <c r="BH35" s="9">
        <v>0</v>
      </c>
      <c r="BI35" s="9">
        <v>0</v>
      </c>
      <c r="BJ35" s="10">
        <v>0.03572181893333334</v>
      </c>
      <c r="BK35" s="17">
        <f t="shared" si="2"/>
        <v>72.93714447050331</v>
      </c>
      <c r="BL35" s="16"/>
      <c r="BM35" s="57"/>
    </row>
    <row r="36" spans="1:65" s="12" customFormat="1" ht="15">
      <c r="A36" s="5"/>
      <c r="B36" s="8" t="s">
        <v>104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0.18054328563333338</v>
      </c>
      <c r="I36" s="9">
        <v>1.0000000000000003E-09</v>
      </c>
      <c r="J36" s="9">
        <v>0</v>
      </c>
      <c r="K36" s="9">
        <v>0</v>
      </c>
      <c r="L36" s="10">
        <v>0.11512268343333332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0.11139825863333336</v>
      </c>
      <c r="S36" s="9">
        <v>0</v>
      </c>
      <c r="T36" s="9">
        <v>0</v>
      </c>
      <c r="U36" s="9">
        <v>0</v>
      </c>
      <c r="V36" s="10">
        <v>0.0028982389999999995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0.010183922966666668</v>
      </c>
      <c r="AC36" s="9">
        <v>0</v>
      </c>
      <c r="AD36" s="9">
        <v>0</v>
      </c>
      <c r="AE36" s="9">
        <v>0</v>
      </c>
      <c r="AF36" s="10">
        <v>0.06148399583333334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4.0237033333333335E-05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1.7420399183000002</v>
      </c>
      <c r="AW36" s="9">
        <v>0.02347526041681503</v>
      </c>
      <c r="AX36" s="9">
        <v>0</v>
      </c>
      <c r="AY36" s="9">
        <v>0</v>
      </c>
      <c r="AZ36" s="10">
        <v>3.0504773909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0.4120806340333334</v>
      </c>
      <c r="BG36" s="9">
        <v>0.38741649533333333</v>
      </c>
      <c r="BH36" s="9">
        <v>0</v>
      </c>
      <c r="BI36" s="9">
        <v>0</v>
      </c>
      <c r="BJ36" s="10">
        <v>0.8804676760666668</v>
      </c>
      <c r="BK36" s="17">
        <f t="shared" si="2"/>
        <v>6.977627998583483</v>
      </c>
      <c r="BL36" s="16"/>
      <c r="BM36" s="57"/>
    </row>
    <row r="37" spans="1:65" s="12" customFormat="1" ht="15">
      <c r="A37" s="5"/>
      <c r="B37" s="8" t="s">
        <v>105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0.08693585316666667</v>
      </c>
      <c r="I37" s="9">
        <v>0.3455428168</v>
      </c>
      <c r="J37" s="9">
        <v>0</v>
      </c>
      <c r="K37" s="9">
        <v>0</v>
      </c>
      <c r="L37" s="10">
        <v>0.18473356283333336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0.055650284599999995</v>
      </c>
      <c r="S37" s="9">
        <v>0.4213173693333333</v>
      </c>
      <c r="T37" s="9">
        <v>0</v>
      </c>
      <c r="U37" s="9">
        <v>0</v>
      </c>
      <c r="V37" s="10">
        <v>0.0523048758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2.080654325233333</v>
      </c>
      <c r="AW37" s="9">
        <v>4.914443350331082</v>
      </c>
      <c r="AX37" s="9">
        <v>0</v>
      </c>
      <c r="AY37" s="9">
        <v>0</v>
      </c>
      <c r="AZ37" s="10">
        <v>6.9212775134000015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0.737828811</v>
      </c>
      <c r="BG37" s="9">
        <v>1.0360181315333334</v>
      </c>
      <c r="BH37" s="9">
        <v>0</v>
      </c>
      <c r="BI37" s="9">
        <v>0</v>
      </c>
      <c r="BJ37" s="10">
        <v>1.7701096360000002</v>
      </c>
      <c r="BK37" s="17">
        <f t="shared" si="2"/>
        <v>18.606816530031082</v>
      </c>
      <c r="BL37" s="16"/>
      <c r="BM37" s="57"/>
    </row>
    <row r="38" spans="1:65" s="12" customFormat="1" ht="15">
      <c r="A38" s="5"/>
      <c r="B38" s="8" t="s">
        <v>106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0.30775971366666666</v>
      </c>
      <c r="I38" s="9">
        <v>0</v>
      </c>
      <c r="J38" s="9">
        <v>0</v>
      </c>
      <c r="K38" s="9">
        <v>0</v>
      </c>
      <c r="L38" s="10">
        <v>0.0077056424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0.007961669666666666</v>
      </c>
      <c r="S38" s="9">
        <v>0</v>
      </c>
      <c r="T38" s="9">
        <v>0</v>
      </c>
      <c r="U38" s="9">
        <v>0</v>
      </c>
      <c r="V38" s="10">
        <v>0.05628076833333333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0.00796253</v>
      </c>
      <c r="AC38" s="9">
        <v>0</v>
      </c>
      <c r="AD38" s="9">
        <v>0</v>
      </c>
      <c r="AE38" s="9">
        <v>0</v>
      </c>
      <c r="AF38" s="10">
        <v>0.0011943795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17.307095773963738</v>
      </c>
      <c r="AW38" s="9">
        <v>1.0481053507</v>
      </c>
      <c r="AX38" s="9">
        <v>0</v>
      </c>
      <c r="AY38" s="9">
        <v>0</v>
      </c>
      <c r="AZ38" s="10">
        <v>3.4315122080999996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2.0384287223333333</v>
      </c>
      <c r="BG38" s="9">
        <v>0.32779081833333334</v>
      </c>
      <c r="BH38" s="9">
        <v>0</v>
      </c>
      <c r="BI38" s="9">
        <v>0</v>
      </c>
      <c r="BJ38" s="10">
        <v>0.26593383410000004</v>
      </c>
      <c r="BK38" s="17">
        <f t="shared" si="2"/>
        <v>24.80773141109707</v>
      </c>
      <c r="BL38" s="16"/>
      <c r="BM38" s="57"/>
    </row>
    <row r="39" spans="1:65" s="12" customFormat="1" ht="15">
      <c r="A39" s="5"/>
      <c r="B39" s="8" t="s">
        <v>107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0.2880717331</v>
      </c>
      <c r="I39" s="9">
        <v>0</v>
      </c>
      <c r="J39" s="9">
        <v>0</v>
      </c>
      <c r="K39" s="9">
        <v>0</v>
      </c>
      <c r="L39" s="10">
        <v>0.10408718189999996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0.03536509133333333</v>
      </c>
      <c r="S39" s="9">
        <v>0</v>
      </c>
      <c r="T39" s="9">
        <v>0</v>
      </c>
      <c r="U39" s="9">
        <v>0</v>
      </c>
      <c r="V39" s="10">
        <v>0.02724880266666667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0.0122660505</v>
      </c>
      <c r="AC39" s="9">
        <v>0</v>
      </c>
      <c r="AD39" s="9">
        <v>0</v>
      </c>
      <c r="AE39" s="9">
        <v>0</v>
      </c>
      <c r="AF39" s="10">
        <v>0.11150955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44.85523867403334</v>
      </c>
      <c r="AW39" s="9">
        <v>5.049581073249638</v>
      </c>
      <c r="AX39" s="9">
        <v>0</v>
      </c>
      <c r="AY39" s="9">
        <v>0</v>
      </c>
      <c r="AZ39" s="10">
        <v>9.756786815599998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4.420904001233334</v>
      </c>
      <c r="BG39" s="9">
        <v>0</v>
      </c>
      <c r="BH39" s="9">
        <v>0</v>
      </c>
      <c r="BI39" s="9">
        <v>0</v>
      </c>
      <c r="BJ39" s="10">
        <v>0.40808823046666665</v>
      </c>
      <c r="BK39" s="17">
        <f t="shared" si="2"/>
        <v>65.06914720408298</v>
      </c>
      <c r="BL39" s="16"/>
      <c r="BM39" s="57"/>
    </row>
    <row r="40" spans="1:65" s="12" customFormat="1" ht="15">
      <c r="A40" s="5"/>
      <c r="B40" s="8" t="s">
        <v>108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0.38577908400000005</v>
      </c>
      <c r="I40" s="9">
        <v>0</v>
      </c>
      <c r="J40" s="9">
        <v>0</v>
      </c>
      <c r="K40" s="9">
        <v>0</v>
      </c>
      <c r="L40" s="10">
        <v>0.036485538733333336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0.038460241000000006</v>
      </c>
      <c r="S40" s="9">
        <v>0</v>
      </c>
      <c r="T40" s="9">
        <v>0</v>
      </c>
      <c r="U40" s="9">
        <v>0</v>
      </c>
      <c r="V40" s="10">
        <v>0.010025364666666665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0.09646989366666665</v>
      </c>
      <c r="AC40" s="9">
        <v>0</v>
      </c>
      <c r="AD40" s="9">
        <v>0</v>
      </c>
      <c r="AE40" s="9">
        <v>0</v>
      </c>
      <c r="AF40" s="10">
        <v>0.0908321597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0.0005813126666666666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64.77285258986664</v>
      </c>
      <c r="AW40" s="9">
        <v>4.130971349655327</v>
      </c>
      <c r="AX40" s="9">
        <v>0</v>
      </c>
      <c r="AY40" s="9">
        <v>0</v>
      </c>
      <c r="AZ40" s="10">
        <v>12.470322233733329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14.641794344866666</v>
      </c>
      <c r="BG40" s="9">
        <v>0.27903007999999996</v>
      </c>
      <c r="BH40" s="9">
        <v>0</v>
      </c>
      <c r="BI40" s="9">
        <v>0</v>
      </c>
      <c r="BJ40" s="10">
        <v>1.3704913772333336</v>
      </c>
      <c r="BK40" s="17">
        <f t="shared" si="2"/>
        <v>98.32409556978864</v>
      </c>
      <c r="BL40" s="16"/>
      <c r="BM40" s="57"/>
    </row>
    <row r="41" spans="1:65" s="12" customFormat="1" ht="15">
      <c r="A41" s="5"/>
      <c r="B41" s="8" t="s">
        <v>109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0.12139583043333332</v>
      </c>
      <c r="I41" s="9">
        <v>0</v>
      </c>
      <c r="J41" s="9">
        <v>0</v>
      </c>
      <c r="K41" s="9">
        <v>0</v>
      </c>
      <c r="L41" s="10">
        <v>0.0875207278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0.04219318833333333</v>
      </c>
      <c r="S41" s="9">
        <v>0</v>
      </c>
      <c r="T41" s="9">
        <v>0</v>
      </c>
      <c r="U41" s="9">
        <v>0</v>
      </c>
      <c r="V41" s="10">
        <v>0.08795115143333333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0.023344133333333333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0.23472526066666669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46.44436987266666</v>
      </c>
      <c r="AW41" s="9">
        <v>4.352392706028537</v>
      </c>
      <c r="AX41" s="9">
        <v>0</v>
      </c>
      <c r="AY41" s="9">
        <v>0</v>
      </c>
      <c r="AZ41" s="10">
        <v>11.897976674033332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11.545031176066665</v>
      </c>
      <c r="BG41" s="9">
        <v>0</v>
      </c>
      <c r="BH41" s="9">
        <v>0</v>
      </c>
      <c r="BI41" s="9">
        <v>0</v>
      </c>
      <c r="BJ41" s="10">
        <v>1.0058927223666665</v>
      </c>
      <c r="BK41" s="17">
        <f t="shared" si="2"/>
        <v>75.84279344316187</v>
      </c>
      <c r="BL41" s="16"/>
      <c r="BM41" s="57"/>
    </row>
    <row r="42" spans="1:65" s="12" customFormat="1" ht="15">
      <c r="A42" s="5"/>
      <c r="B42" s="8" t="s">
        <v>148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0.435453872</v>
      </c>
      <c r="I42" s="9">
        <v>0</v>
      </c>
      <c r="J42" s="9">
        <v>0</v>
      </c>
      <c r="K42" s="9">
        <v>0</v>
      </c>
      <c r="L42" s="10">
        <v>0.251891535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0.062434356866666665</v>
      </c>
      <c r="S42" s="9">
        <v>0</v>
      </c>
      <c r="T42" s="9">
        <v>0</v>
      </c>
      <c r="U42" s="9">
        <v>0</v>
      </c>
      <c r="V42" s="10">
        <v>0.01571571546666667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0.26312932333333333</v>
      </c>
      <c r="AC42" s="9">
        <v>0</v>
      </c>
      <c r="AD42" s="9">
        <v>0</v>
      </c>
      <c r="AE42" s="9">
        <v>0</v>
      </c>
      <c r="AF42" s="10">
        <v>0.02616968683333333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0.012342953333333333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29.830877706000003</v>
      </c>
      <c r="AW42" s="9">
        <v>4.0017220021082816</v>
      </c>
      <c r="AX42" s="9">
        <v>0</v>
      </c>
      <c r="AY42" s="9">
        <v>0</v>
      </c>
      <c r="AZ42" s="10">
        <v>17.9216030078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4.314703568700001</v>
      </c>
      <c r="BG42" s="9">
        <v>0.7405772</v>
      </c>
      <c r="BH42" s="9">
        <v>0</v>
      </c>
      <c r="BI42" s="9">
        <v>0</v>
      </c>
      <c r="BJ42" s="10">
        <v>0.19711275703333334</v>
      </c>
      <c r="BK42" s="17">
        <f t="shared" si="2"/>
        <v>58.073733684474945</v>
      </c>
      <c r="BL42" s="16"/>
      <c r="BM42" s="57"/>
    </row>
    <row r="43" spans="1:65" s="12" customFormat="1" ht="15">
      <c r="A43" s="5"/>
      <c r="B43" s="8" t="s">
        <v>152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0.17573865000000002</v>
      </c>
      <c r="I43" s="9">
        <v>0</v>
      </c>
      <c r="J43" s="9">
        <v>0</v>
      </c>
      <c r="K43" s="9">
        <v>0</v>
      </c>
      <c r="L43" s="10">
        <v>0.09255568899999997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0.03322632080000001</v>
      </c>
      <c r="S43" s="9">
        <v>0</v>
      </c>
      <c r="T43" s="9">
        <v>0</v>
      </c>
      <c r="U43" s="9">
        <v>0</v>
      </c>
      <c r="V43" s="10">
        <v>0.021088638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0.041076996000000005</v>
      </c>
      <c r="AC43" s="9">
        <v>0</v>
      </c>
      <c r="AD43" s="9">
        <v>0</v>
      </c>
      <c r="AE43" s="9">
        <v>0</v>
      </c>
      <c r="AF43" s="10">
        <v>0.28525691666666664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46.41554643633333</v>
      </c>
      <c r="AW43" s="9">
        <v>5.402766002277307</v>
      </c>
      <c r="AX43" s="9">
        <v>0</v>
      </c>
      <c r="AY43" s="9">
        <v>0</v>
      </c>
      <c r="AZ43" s="10">
        <v>13.316860932099999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6.7328062365333325</v>
      </c>
      <c r="BG43" s="9">
        <v>0.18256442666666667</v>
      </c>
      <c r="BH43" s="9">
        <v>0</v>
      </c>
      <c r="BI43" s="9">
        <v>0</v>
      </c>
      <c r="BJ43" s="10">
        <v>1.0829696272333336</v>
      </c>
      <c r="BK43" s="17">
        <f t="shared" si="2"/>
        <v>73.78245687161065</v>
      </c>
      <c r="BL43" s="16"/>
      <c r="BM43" s="57"/>
    </row>
    <row r="44" spans="1:65" s="12" customFormat="1" ht="15">
      <c r="A44" s="5"/>
      <c r="B44" s="8" t="s">
        <v>161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0.27573378303333335</v>
      </c>
      <c r="I44" s="9">
        <v>0</v>
      </c>
      <c r="J44" s="9">
        <v>0</v>
      </c>
      <c r="K44" s="9">
        <v>0</v>
      </c>
      <c r="L44" s="10">
        <v>0.21112504506666663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0.03792919899999998</v>
      </c>
      <c r="S44" s="9">
        <v>0</v>
      </c>
      <c r="T44" s="9">
        <v>0</v>
      </c>
      <c r="U44" s="9">
        <v>0</v>
      </c>
      <c r="V44" s="10">
        <v>0.0586522456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0.050998365000000004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22.401972115400003</v>
      </c>
      <c r="AW44" s="9">
        <v>3.548820082457926</v>
      </c>
      <c r="AX44" s="9">
        <v>0</v>
      </c>
      <c r="AY44" s="9">
        <v>0</v>
      </c>
      <c r="AZ44" s="10">
        <v>15.142860474800003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4.134909731333334</v>
      </c>
      <c r="BG44" s="9">
        <v>0.004533188</v>
      </c>
      <c r="BH44" s="9">
        <v>0</v>
      </c>
      <c r="BI44" s="9">
        <v>0</v>
      </c>
      <c r="BJ44" s="10">
        <v>2.353711611933333</v>
      </c>
      <c r="BK44" s="17">
        <f t="shared" si="2"/>
        <v>48.2212458416246</v>
      </c>
      <c r="BL44" s="16"/>
      <c r="BM44" s="57"/>
    </row>
    <row r="45" spans="1:65" s="12" customFormat="1" ht="15">
      <c r="A45" s="5"/>
      <c r="B45" s="8" t="s">
        <v>179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0.43398228150000007</v>
      </c>
      <c r="I45" s="9">
        <v>0</v>
      </c>
      <c r="J45" s="9">
        <v>0</v>
      </c>
      <c r="K45" s="9">
        <v>0</v>
      </c>
      <c r="L45" s="10">
        <v>0.314250633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0.04521020179999999</v>
      </c>
      <c r="S45" s="9">
        <v>0</v>
      </c>
      <c r="T45" s="9">
        <v>0</v>
      </c>
      <c r="U45" s="9">
        <v>0</v>
      </c>
      <c r="V45" s="10">
        <v>0.0035356192333333334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0.5825138333333334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66.13051152063333</v>
      </c>
      <c r="AW45" s="9">
        <v>15.461233273741419</v>
      </c>
      <c r="AX45" s="9">
        <v>0</v>
      </c>
      <c r="AY45" s="9">
        <v>0</v>
      </c>
      <c r="AZ45" s="10">
        <v>17.933430571500008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9.945661872499999</v>
      </c>
      <c r="BG45" s="9">
        <v>0.17475415</v>
      </c>
      <c r="BH45" s="9">
        <v>0</v>
      </c>
      <c r="BI45" s="9">
        <v>0</v>
      </c>
      <c r="BJ45" s="10">
        <v>1.3847371622</v>
      </c>
      <c r="BK45" s="17">
        <f t="shared" si="2"/>
        <v>112.40982111944142</v>
      </c>
      <c r="BL45" s="16"/>
      <c r="BM45" s="57"/>
    </row>
    <row r="46" spans="1:65" s="12" customFormat="1" ht="15">
      <c r="A46" s="5"/>
      <c r="B46" s="8" t="s">
        <v>197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0.5768566336000001</v>
      </c>
      <c r="I46" s="9">
        <v>0</v>
      </c>
      <c r="J46" s="9">
        <v>0</v>
      </c>
      <c r="K46" s="9">
        <v>0</v>
      </c>
      <c r="L46" s="10">
        <v>0.14589525600000003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0.0353884999</v>
      </c>
      <c r="S46" s="9">
        <v>0</v>
      </c>
      <c r="T46" s="9">
        <v>0</v>
      </c>
      <c r="U46" s="9">
        <v>0</v>
      </c>
      <c r="V46" s="10">
        <v>0.2236045186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0.0017522245000000005</v>
      </c>
      <c r="AC46" s="9">
        <v>0</v>
      </c>
      <c r="AD46" s="9">
        <v>0</v>
      </c>
      <c r="AE46" s="9">
        <v>0</v>
      </c>
      <c r="AF46" s="10">
        <v>0.0005840748333333335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97.2589815589</v>
      </c>
      <c r="AW46" s="9">
        <v>4.503716892929715</v>
      </c>
      <c r="AX46" s="9">
        <v>0</v>
      </c>
      <c r="AY46" s="9">
        <v>0</v>
      </c>
      <c r="AZ46" s="10">
        <v>5.523423944533333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17.04051255883333</v>
      </c>
      <c r="BG46" s="9">
        <v>4.276134619266665</v>
      </c>
      <c r="BH46" s="9">
        <v>0</v>
      </c>
      <c r="BI46" s="9">
        <v>0</v>
      </c>
      <c r="BJ46" s="10">
        <v>0.9204065224000001</v>
      </c>
      <c r="BK46" s="17">
        <f t="shared" si="2"/>
        <v>130.50725730429636</v>
      </c>
      <c r="BL46" s="16"/>
      <c r="BM46" s="57"/>
    </row>
    <row r="47" spans="1:65" s="12" customFormat="1" ht="15">
      <c r="A47" s="5"/>
      <c r="B47" s="8" t="s">
        <v>200</v>
      </c>
      <c r="C47" s="11">
        <v>0</v>
      </c>
      <c r="D47" s="9">
        <v>2.355948</v>
      </c>
      <c r="E47" s="9">
        <v>0</v>
      </c>
      <c r="F47" s="9">
        <v>0</v>
      </c>
      <c r="G47" s="10">
        <v>0</v>
      </c>
      <c r="H47" s="11">
        <v>0.17496447806666665</v>
      </c>
      <c r="I47" s="9">
        <v>0</v>
      </c>
      <c r="J47" s="9">
        <v>0</v>
      </c>
      <c r="K47" s="9">
        <v>0</v>
      </c>
      <c r="L47" s="10">
        <v>0.2499660828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0.05359781699999999</v>
      </c>
      <c r="S47" s="9">
        <v>0</v>
      </c>
      <c r="T47" s="9">
        <v>0</v>
      </c>
      <c r="U47" s="9">
        <v>0</v>
      </c>
      <c r="V47" s="10">
        <v>0.05300882999999999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15.743256251133335</v>
      </c>
      <c r="AW47" s="9">
        <v>0.05756389906214754</v>
      </c>
      <c r="AX47" s="9">
        <v>0</v>
      </c>
      <c r="AY47" s="9">
        <v>0</v>
      </c>
      <c r="AZ47" s="10">
        <v>2.8229555731333322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2.0519899737666667</v>
      </c>
      <c r="BG47" s="9">
        <v>0</v>
      </c>
      <c r="BH47" s="9">
        <v>0</v>
      </c>
      <c r="BI47" s="9">
        <v>0</v>
      </c>
      <c r="BJ47" s="10">
        <v>0.2602244107</v>
      </c>
      <c r="BK47" s="17">
        <f t="shared" si="2"/>
        <v>23.82347531566215</v>
      </c>
      <c r="BL47" s="16"/>
      <c r="BM47" s="57"/>
    </row>
    <row r="48" spans="1:65" s="12" customFormat="1" ht="15">
      <c r="A48" s="5"/>
      <c r="B48" s="8" t="s">
        <v>220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0.058301199166666665</v>
      </c>
      <c r="I48" s="9">
        <v>0</v>
      </c>
      <c r="J48" s="9">
        <v>0</v>
      </c>
      <c r="K48" s="9">
        <v>0</v>
      </c>
      <c r="L48" s="10">
        <v>0.045045347566666664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0.05977407156666667</v>
      </c>
      <c r="S48" s="9">
        <v>0</v>
      </c>
      <c r="T48" s="9">
        <v>0</v>
      </c>
      <c r="U48" s="9">
        <v>0</v>
      </c>
      <c r="V48" s="10">
        <v>0.002454787333333333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0.7199642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33.5865808756</v>
      </c>
      <c r="AW48" s="9">
        <v>0.9959504771131575</v>
      </c>
      <c r="AX48" s="9">
        <v>0</v>
      </c>
      <c r="AY48" s="9">
        <v>0</v>
      </c>
      <c r="AZ48" s="10">
        <v>5.739173027566666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3.6386484374666663</v>
      </c>
      <c r="BG48" s="9">
        <v>0</v>
      </c>
      <c r="BH48" s="9">
        <v>0</v>
      </c>
      <c r="BI48" s="9">
        <v>0</v>
      </c>
      <c r="BJ48" s="10">
        <v>0.2812023272333333</v>
      </c>
      <c r="BK48" s="17">
        <f t="shared" si="2"/>
        <v>45.127094750613146</v>
      </c>
      <c r="BL48" s="16"/>
      <c r="BM48" s="57"/>
    </row>
    <row r="49" spans="1:65" s="12" customFormat="1" ht="15">
      <c r="A49" s="5"/>
      <c r="B49" s="8" t="s">
        <v>221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0.34851854583333336</v>
      </c>
      <c r="I49" s="9">
        <v>0</v>
      </c>
      <c r="J49" s="9">
        <v>0</v>
      </c>
      <c r="K49" s="9">
        <v>0</v>
      </c>
      <c r="L49" s="10">
        <v>0.024442799166666668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0.014904145166666664</v>
      </c>
      <c r="S49" s="9">
        <v>0</v>
      </c>
      <c r="T49" s="9">
        <v>0</v>
      </c>
      <c r="U49" s="9">
        <v>0</v>
      </c>
      <c r="V49" s="10">
        <v>0.04769326666666667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13.0669917378</v>
      </c>
      <c r="AW49" s="9">
        <v>3.1864262439040028</v>
      </c>
      <c r="AX49" s="9">
        <v>0</v>
      </c>
      <c r="AY49" s="9">
        <v>0</v>
      </c>
      <c r="AZ49" s="10">
        <v>5.304518626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2.9762432300999997</v>
      </c>
      <c r="BG49" s="9">
        <v>0.2927848333333333</v>
      </c>
      <c r="BH49" s="9">
        <v>0</v>
      </c>
      <c r="BI49" s="9">
        <v>0</v>
      </c>
      <c r="BJ49" s="10">
        <v>0.20806494613333337</v>
      </c>
      <c r="BK49" s="17">
        <f t="shared" si="2"/>
        <v>25.470588374104004</v>
      </c>
      <c r="BL49" s="16"/>
      <c r="BM49" s="57"/>
    </row>
    <row r="50" spans="1:65" s="12" customFormat="1" ht="15">
      <c r="A50" s="5"/>
      <c r="B50" s="8" t="s">
        <v>230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0.19287159423333336</v>
      </c>
      <c r="I50" s="9">
        <v>0</v>
      </c>
      <c r="J50" s="9">
        <v>0</v>
      </c>
      <c r="K50" s="9">
        <v>0</v>
      </c>
      <c r="L50" s="10">
        <v>0.12237469013333334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0.07839628586666665</v>
      </c>
      <c r="S50" s="9">
        <v>0</v>
      </c>
      <c r="T50" s="9">
        <v>0</v>
      </c>
      <c r="U50" s="9">
        <v>0</v>
      </c>
      <c r="V50" s="10">
        <v>0.0011950653333333333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0.2547858081666666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26.494662832733326</v>
      </c>
      <c r="AW50" s="9">
        <v>2.4088750513307615</v>
      </c>
      <c r="AX50" s="9">
        <v>0</v>
      </c>
      <c r="AY50" s="9">
        <v>0</v>
      </c>
      <c r="AZ50" s="10">
        <v>3.9392761232999995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4.653533695033333</v>
      </c>
      <c r="BG50" s="9">
        <v>3.21966714</v>
      </c>
      <c r="BH50" s="9">
        <v>0</v>
      </c>
      <c r="BI50" s="9">
        <v>0</v>
      </c>
      <c r="BJ50" s="10">
        <v>0.8236978979333334</v>
      </c>
      <c r="BK50" s="17">
        <f t="shared" si="2"/>
        <v>42.18933618406408</v>
      </c>
      <c r="BL50" s="16"/>
      <c r="BM50" s="57"/>
    </row>
    <row r="51" spans="1:65" s="12" customFormat="1" ht="15">
      <c r="A51" s="5"/>
      <c r="B51" s="8" t="s">
        <v>231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0.08405800646666665</v>
      </c>
      <c r="I51" s="9">
        <v>0</v>
      </c>
      <c r="J51" s="9">
        <v>0</v>
      </c>
      <c r="K51" s="9">
        <v>0</v>
      </c>
      <c r="L51" s="10">
        <v>0.13158974253333336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0.12148683286666667</v>
      </c>
      <c r="S51" s="9">
        <v>0</v>
      </c>
      <c r="T51" s="9">
        <v>0</v>
      </c>
      <c r="U51" s="9">
        <v>0</v>
      </c>
      <c r="V51" s="10">
        <v>0.03688320066666667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0.058099583333333336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0.29049791666666663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124.16222745520002</v>
      </c>
      <c r="AW51" s="9">
        <v>3.5984806320040468</v>
      </c>
      <c r="AX51" s="9">
        <v>0</v>
      </c>
      <c r="AY51" s="9">
        <v>0</v>
      </c>
      <c r="AZ51" s="10">
        <v>17.339296124133334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9.659241520566667</v>
      </c>
      <c r="BG51" s="9">
        <v>0</v>
      </c>
      <c r="BH51" s="9">
        <v>0</v>
      </c>
      <c r="BI51" s="9">
        <v>0</v>
      </c>
      <c r="BJ51" s="10">
        <v>1.4499660270333334</v>
      </c>
      <c r="BK51" s="17">
        <f t="shared" si="2"/>
        <v>156.93182704147074</v>
      </c>
      <c r="BL51" s="16"/>
      <c r="BM51" s="57"/>
    </row>
    <row r="52" spans="1:65" s="12" customFormat="1" ht="15">
      <c r="A52" s="5"/>
      <c r="B52" s="8" t="s">
        <v>239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0.2180790563666667</v>
      </c>
      <c r="I52" s="9">
        <v>0</v>
      </c>
      <c r="J52" s="9">
        <v>0</v>
      </c>
      <c r="K52" s="9">
        <v>0</v>
      </c>
      <c r="L52" s="10">
        <v>0.40925310890000005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0.027495545399999998</v>
      </c>
      <c r="S52" s="9">
        <v>0</v>
      </c>
      <c r="T52" s="9">
        <v>0</v>
      </c>
      <c r="U52" s="9">
        <v>0</v>
      </c>
      <c r="V52" s="10">
        <v>0.016542963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24.011241686433337</v>
      </c>
      <c r="AW52" s="9">
        <v>2.3076592662342374</v>
      </c>
      <c r="AX52" s="9">
        <v>0</v>
      </c>
      <c r="AY52" s="9">
        <v>0</v>
      </c>
      <c r="AZ52" s="10">
        <v>2.936866002466666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2.1793029650000006</v>
      </c>
      <c r="BG52" s="9">
        <v>0.34872602666666663</v>
      </c>
      <c r="BH52" s="9">
        <v>0</v>
      </c>
      <c r="BI52" s="9">
        <v>0</v>
      </c>
      <c r="BJ52" s="10">
        <v>0.6941905316000001</v>
      </c>
      <c r="BK52" s="17">
        <f t="shared" si="2"/>
        <v>33.14935715206757</v>
      </c>
      <c r="BL52" s="16"/>
      <c r="BM52" s="57"/>
    </row>
    <row r="53" spans="1:65" s="12" customFormat="1" ht="15">
      <c r="A53" s="5"/>
      <c r="B53" s="8" t="s">
        <v>240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0.5187623206666666</v>
      </c>
      <c r="I53" s="9">
        <v>0</v>
      </c>
      <c r="J53" s="9">
        <v>0</v>
      </c>
      <c r="K53" s="9">
        <v>0</v>
      </c>
      <c r="L53" s="10">
        <v>0.24298872466666668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0.04015857433333333</v>
      </c>
      <c r="S53" s="9">
        <v>0</v>
      </c>
      <c r="T53" s="9">
        <v>0</v>
      </c>
      <c r="U53" s="9">
        <v>0</v>
      </c>
      <c r="V53" s="10">
        <v>0.025255534000000007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86.92714501673332</v>
      </c>
      <c r="AW53" s="9">
        <v>1.6265075328708412</v>
      </c>
      <c r="AX53" s="9">
        <v>0</v>
      </c>
      <c r="AY53" s="9">
        <v>0</v>
      </c>
      <c r="AZ53" s="10">
        <v>6.957293260099998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5.8870597864333325</v>
      </c>
      <c r="BG53" s="9">
        <v>0</v>
      </c>
      <c r="BH53" s="9">
        <v>0</v>
      </c>
      <c r="BI53" s="9">
        <v>0</v>
      </c>
      <c r="BJ53" s="10">
        <v>0.03316394329999999</v>
      </c>
      <c r="BK53" s="17">
        <f t="shared" si="2"/>
        <v>102.25833469310416</v>
      </c>
      <c r="BL53" s="16"/>
      <c r="BM53" s="57"/>
    </row>
    <row r="54" spans="1:65" s="12" customFormat="1" ht="15">
      <c r="A54" s="5"/>
      <c r="B54" s="8" t="s">
        <v>247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0.5500354080000001</v>
      </c>
      <c r="I54" s="9">
        <v>0</v>
      </c>
      <c r="J54" s="9">
        <v>0</v>
      </c>
      <c r="K54" s="9">
        <v>0</v>
      </c>
      <c r="L54" s="10">
        <v>0.18516374159999993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0.3238414478</v>
      </c>
      <c r="S54" s="9">
        <v>0</v>
      </c>
      <c r="T54" s="9">
        <v>0</v>
      </c>
      <c r="U54" s="9">
        <v>0</v>
      </c>
      <c r="V54" s="10">
        <v>0.056228316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62.141213527500014</v>
      </c>
      <c r="AW54" s="9">
        <v>2.372899948660772</v>
      </c>
      <c r="AX54" s="9">
        <v>0</v>
      </c>
      <c r="AY54" s="9">
        <v>0</v>
      </c>
      <c r="AZ54" s="10">
        <v>6.1022307660333315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11.979466573266667</v>
      </c>
      <c r="BG54" s="9">
        <v>3.958943797566667</v>
      </c>
      <c r="BH54" s="9">
        <v>0</v>
      </c>
      <c r="BI54" s="9">
        <v>0</v>
      </c>
      <c r="BJ54" s="10">
        <v>0.23617577273333334</v>
      </c>
      <c r="BK54" s="17">
        <f t="shared" si="2"/>
        <v>87.90619929916078</v>
      </c>
      <c r="BL54" s="16"/>
      <c r="BM54" s="57"/>
    </row>
    <row r="55" spans="1:65" s="12" customFormat="1" ht="15">
      <c r="A55" s="5"/>
      <c r="B55" s="8" t="s">
        <v>248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0.3301400881666666</v>
      </c>
      <c r="I55" s="9">
        <v>0</v>
      </c>
      <c r="J55" s="9">
        <v>0</v>
      </c>
      <c r="K55" s="9">
        <v>0</v>
      </c>
      <c r="L55" s="10">
        <v>0.22742966733333336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0.15705132500000005</v>
      </c>
      <c r="S55" s="9">
        <v>0</v>
      </c>
      <c r="T55" s="9">
        <v>0</v>
      </c>
      <c r="U55" s="9">
        <v>0</v>
      </c>
      <c r="V55" s="10">
        <v>0.4050515117999999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0.011037336666666666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74.92386544366664</v>
      </c>
      <c r="AW55" s="9">
        <v>8.36880128970722</v>
      </c>
      <c r="AX55" s="9">
        <v>0</v>
      </c>
      <c r="AY55" s="9">
        <v>0</v>
      </c>
      <c r="AZ55" s="10">
        <v>3.1457842526999995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17.134745313200003</v>
      </c>
      <c r="BG55" s="9">
        <v>0.19315339166666665</v>
      </c>
      <c r="BH55" s="9">
        <v>0</v>
      </c>
      <c r="BI55" s="9">
        <v>0</v>
      </c>
      <c r="BJ55" s="10">
        <v>0.5575689134666665</v>
      </c>
      <c r="BK55" s="17">
        <f t="shared" si="2"/>
        <v>105.45462853337386</v>
      </c>
      <c r="BL55" s="16"/>
      <c r="BM55" s="57"/>
    </row>
    <row r="56" spans="1:65" s="12" customFormat="1" ht="15">
      <c r="A56" s="5"/>
      <c r="B56" s="8" t="s">
        <v>110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4.124188707833332</v>
      </c>
      <c r="I56" s="9">
        <v>2.5930495518</v>
      </c>
      <c r="J56" s="9">
        <v>0</v>
      </c>
      <c r="K56" s="9">
        <v>0</v>
      </c>
      <c r="L56" s="10">
        <v>1.5735839016666666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0.06740538066666667</v>
      </c>
      <c r="S56" s="9">
        <v>0.06394695576666667</v>
      </c>
      <c r="T56" s="9">
        <v>0</v>
      </c>
      <c r="U56" s="9">
        <v>0</v>
      </c>
      <c r="V56" s="10">
        <v>0.1978306312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0.0025254450666666655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0.7217487230333332</v>
      </c>
      <c r="AW56" s="9">
        <v>0.6068954102195699</v>
      </c>
      <c r="AX56" s="9">
        <v>0</v>
      </c>
      <c r="AY56" s="9">
        <v>0</v>
      </c>
      <c r="AZ56" s="10">
        <v>1.2588346575666665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0.5700627994</v>
      </c>
      <c r="BG56" s="9">
        <v>0.15579249043333335</v>
      </c>
      <c r="BH56" s="9">
        <v>0</v>
      </c>
      <c r="BI56" s="9">
        <v>0</v>
      </c>
      <c r="BJ56" s="10">
        <v>0.7706003781333334</v>
      </c>
      <c r="BK56" s="17">
        <f t="shared" si="2"/>
        <v>12.706465032786234</v>
      </c>
      <c r="BL56" s="16"/>
      <c r="BM56" s="57"/>
    </row>
    <row r="57" spans="1:65" s="12" customFormat="1" ht="15">
      <c r="A57" s="5"/>
      <c r="B57" s="8" t="s">
        <v>153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8.128247080566666</v>
      </c>
      <c r="I57" s="9">
        <v>30.966258412000002</v>
      </c>
      <c r="J57" s="9">
        <v>0</v>
      </c>
      <c r="K57" s="9">
        <v>0</v>
      </c>
      <c r="L57" s="10">
        <v>18.414913402700005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3.4854259584000005</v>
      </c>
      <c r="S57" s="9">
        <v>2.26916065</v>
      </c>
      <c r="T57" s="9">
        <v>0</v>
      </c>
      <c r="U57" s="9">
        <v>0</v>
      </c>
      <c r="V57" s="10">
        <v>3.494676344366667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0.46876669000000004</v>
      </c>
      <c r="AC57" s="9">
        <v>0</v>
      </c>
      <c r="AD57" s="9">
        <v>0</v>
      </c>
      <c r="AE57" s="9">
        <v>0</v>
      </c>
      <c r="AF57" s="10">
        <v>0.40541984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119.070378418</v>
      </c>
      <c r="AW57" s="9">
        <v>76.12437841319894</v>
      </c>
      <c r="AX57" s="9">
        <v>0</v>
      </c>
      <c r="AY57" s="9">
        <v>0</v>
      </c>
      <c r="AZ57" s="10">
        <v>21.050003519799997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16.679134983566666</v>
      </c>
      <c r="BG57" s="9">
        <v>1.1148792211999998</v>
      </c>
      <c r="BH57" s="9">
        <v>0.95020275</v>
      </c>
      <c r="BI57" s="9">
        <v>0</v>
      </c>
      <c r="BJ57" s="10">
        <v>4.358315353566668</v>
      </c>
      <c r="BK57" s="17">
        <f t="shared" si="2"/>
        <v>306.98016103736563</v>
      </c>
      <c r="BL57" s="16"/>
      <c r="BM57" s="57"/>
    </row>
    <row r="58" spans="1:65" s="12" customFormat="1" ht="15">
      <c r="A58" s="5"/>
      <c r="B58" s="8" t="s">
        <v>162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8.865612850466666</v>
      </c>
      <c r="I58" s="9">
        <v>34.028999713000005</v>
      </c>
      <c r="J58" s="9">
        <v>0.949818</v>
      </c>
      <c r="K58" s="9">
        <v>0</v>
      </c>
      <c r="L58" s="10">
        <v>1.3334178296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1.6673346158333335</v>
      </c>
      <c r="S58" s="9">
        <v>0</v>
      </c>
      <c r="T58" s="9">
        <v>0</v>
      </c>
      <c r="U58" s="9">
        <v>0</v>
      </c>
      <c r="V58" s="10">
        <v>1.9196043442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0.1248732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37.01052928796667</v>
      </c>
      <c r="AW58" s="9">
        <v>8.997114056776452</v>
      </c>
      <c r="AX58" s="9">
        <v>0</v>
      </c>
      <c r="AY58" s="9">
        <v>0</v>
      </c>
      <c r="AZ58" s="10">
        <v>16.98823916566667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4.4238356139</v>
      </c>
      <c r="BG58" s="9">
        <v>0.1248732</v>
      </c>
      <c r="BH58" s="9">
        <v>0</v>
      </c>
      <c r="BI58" s="9">
        <v>0</v>
      </c>
      <c r="BJ58" s="10">
        <v>0.36317662996666666</v>
      </c>
      <c r="BK58" s="17">
        <f t="shared" si="2"/>
        <v>116.79742850737648</v>
      </c>
      <c r="BL58" s="16"/>
      <c r="BM58" s="57"/>
    </row>
    <row r="59" spans="1:65" s="12" customFormat="1" ht="15">
      <c r="A59" s="5"/>
      <c r="B59" s="8" t="s">
        <v>163</v>
      </c>
      <c r="C59" s="11">
        <v>0</v>
      </c>
      <c r="D59" s="9">
        <v>0.18456275</v>
      </c>
      <c r="E59" s="9">
        <v>0</v>
      </c>
      <c r="F59" s="9">
        <v>0</v>
      </c>
      <c r="G59" s="10">
        <v>0</v>
      </c>
      <c r="H59" s="11">
        <v>0.0012304183333333336</v>
      </c>
      <c r="I59" s="9">
        <v>72.79847880829999</v>
      </c>
      <c r="J59" s="9">
        <v>0</v>
      </c>
      <c r="K59" s="9">
        <v>0</v>
      </c>
      <c r="L59" s="10">
        <v>0.126240921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0.6158243758333334</v>
      </c>
      <c r="S59" s="9">
        <v>0</v>
      </c>
      <c r="T59" s="9">
        <v>0</v>
      </c>
      <c r="U59" s="9">
        <v>0</v>
      </c>
      <c r="V59" s="10">
        <v>0.0034451713333333335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0.22060015020064838</v>
      </c>
      <c r="AW59" s="9">
        <v>0</v>
      </c>
      <c r="AX59" s="9">
        <v>0</v>
      </c>
      <c r="AY59" s="9">
        <v>0</v>
      </c>
      <c r="AZ59" s="10">
        <v>0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</v>
      </c>
      <c r="BG59" s="9">
        <v>24.580773333333333</v>
      </c>
      <c r="BH59" s="9">
        <v>0</v>
      </c>
      <c r="BI59" s="9">
        <v>0</v>
      </c>
      <c r="BJ59" s="10">
        <v>0.0073742320000000005</v>
      </c>
      <c r="BK59" s="17">
        <f t="shared" si="2"/>
        <v>98.53853016033399</v>
      </c>
      <c r="BL59" s="16"/>
      <c r="BM59" s="57"/>
    </row>
    <row r="60" spans="1:65" s="12" customFormat="1" ht="15">
      <c r="A60" s="5"/>
      <c r="B60" s="8" t="s">
        <v>180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0.021189099166666666</v>
      </c>
      <c r="I60" s="9">
        <v>73.55644425000001</v>
      </c>
      <c r="J60" s="9">
        <v>0</v>
      </c>
      <c r="K60" s="9">
        <v>0</v>
      </c>
      <c r="L60" s="10">
        <v>0.18791703946666666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0.004843222666666666</v>
      </c>
      <c r="S60" s="9">
        <v>24.216113333333336</v>
      </c>
      <c r="T60" s="9">
        <v>0</v>
      </c>
      <c r="U60" s="9">
        <v>0</v>
      </c>
      <c r="V60" s="10">
        <v>0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0.03536972316666667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0.462803836</v>
      </c>
      <c r="AW60" s="9">
        <v>5.994868333333334</v>
      </c>
      <c r="AX60" s="9">
        <v>0</v>
      </c>
      <c r="AY60" s="9">
        <v>0</v>
      </c>
      <c r="AZ60" s="10">
        <v>0.2529834436666667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0.0161861445</v>
      </c>
      <c r="BG60" s="9">
        <v>0</v>
      </c>
      <c r="BH60" s="9">
        <v>0</v>
      </c>
      <c r="BI60" s="9">
        <v>0</v>
      </c>
      <c r="BJ60" s="10">
        <v>0.0017984605000000002</v>
      </c>
      <c r="BK60" s="17">
        <f t="shared" si="2"/>
        <v>104.75051688580001</v>
      </c>
      <c r="BL60" s="16"/>
      <c r="BM60" s="57"/>
    </row>
    <row r="61" spans="1:65" s="12" customFormat="1" ht="15">
      <c r="A61" s="5"/>
      <c r="B61" s="8" t="s">
        <v>181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0.06790025843333333</v>
      </c>
      <c r="I61" s="9">
        <v>91.45357940723335</v>
      </c>
      <c r="J61" s="9">
        <v>3.618131</v>
      </c>
      <c r="K61" s="9">
        <v>0</v>
      </c>
      <c r="L61" s="10">
        <v>0.46682346803333324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0.3509587069999999</v>
      </c>
      <c r="S61" s="9">
        <v>43.417572</v>
      </c>
      <c r="T61" s="9">
        <v>0</v>
      </c>
      <c r="U61" s="9">
        <v>0</v>
      </c>
      <c r="V61" s="10">
        <v>0.3524194004333333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3.2034234638999997</v>
      </c>
      <c r="AW61" s="9">
        <v>1.6734582664741096</v>
      </c>
      <c r="AX61" s="9">
        <v>0</v>
      </c>
      <c r="AY61" s="9">
        <v>0</v>
      </c>
      <c r="AZ61" s="10">
        <v>0.1735615288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0.123058949</v>
      </c>
      <c r="BG61" s="9">
        <v>0</v>
      </c>
      <c r="BH61" s="9">
        <v>0</v>
      </c>
      <c r="BI61" s="9">
        <v>0</v>
      </c>
      <c r="BJ61" s="10">
        <v>0.007171964</v>
      </c>
      <c r="BK61" s="17">
        <f t="shared" si="2"/>
        <v>144.90805841330751</v>
      </c>
      <c r="BL61" s="16"/>
      <c r="BM61" s="57"/>
    </row>
    <row r="62" spans="1:65" s="12" customFormat="1" ht="15">
      <c r="A62" s="5"/>
      <c r="B62" s="8" t="s">
        <v>182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1.4741479557000001</v>
      </c>
      <c r="I62" s="9">
        <v>24.77962</v>
      </c>
      <c r="J62" s="9">
        <v>0</v>
      </c>
      <c r="K62" s="9">
        <v>0</v>
      </c>
      <c r="L62" s="10">
        <v>2.5566473895999993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2.0832992287333334</v>
      </c>
      <c r="S62" s="9">
        <v>3.3554001335000003</v>
      </c>
      <c r="T62" s="9">
        <v>2.6018601</v>
      </c>
      <c r="U62" s="9">
        <v>0</v>
      </c>
      <c r="V62" s="10">
        <v>1.6339681428000001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43.040990725533334</v>
      </c>
      <c r="AW62" s="9">
        <v>24.465684006640217</v>
      </c>
      <c r="AX62" s="9">
        <v>0</v>
      </c>
      <c r="AY62" s="9">
        <v>0</v>
      </c>
      <c r="AZ62" s="10">
        <v>11.117238167433332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8.0466508185</v>
      </c>
      <c r="BG62" s="9">
        <v>4.2739725</v>
      </c>
      <c r="BH62" s="9">
        <v>0.30528375</v>
      </c>
      <c r="BI62" s="9">
        <v>0</v>
      </c>
      <c r="BJ62" s="10">
        <v>2.333718567066667</v>
      </c>
      <c r="BK62" s="17">
        <f t="shared" si="2"/>
        <v>132.06848148550688</v>
      </c>
      <c r="BL62" s="16"/>
      <c r="BM62" s="57"/>
    </row>
    <row r="63" spans="1:65" s="12" customFormat="1" ht="15">
      <c r="A63" s="5"/>
      <c r="B63" s="8" t="s">
        <v>198</v>
      </c>
      <c r="C63" s="11">
        <v>0</v>
      </c>
      <c r="D63" s="9">
        <v>3.303794083333333</v>
      </c>
      <c r="E63" s="9">
        <v>0</v>
      </c>
      <c r="F63" s="9">
        <v>0</v>
      </c>
      <c r="G63" s="10">
        <v>0</v>
      </c>
      <c r="H63" s="11">
        <v>0.0036041389999999997</v>
      </c>
      <c r="I63" s="9">
        <v>18.020695</v>
      </c>
      <c r="J63" s="9">
        <v>0</v>
      </c>
      <c r="K63" s="9">
        <v>0</v>
      </c>
      <c r="L63" s="10">
        <v>18.183602082800004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1.2013796666666665</v>
      </c>
      <c r="S63" s="9">
        <v>12.013796666666668</v>
      </c>
      <c r="T63" s="9">
        <v>0</v>
      </c>
      <c r="U63" s="9">
        <v>0</v>
      </c>
      <c r="V63" s="10">
        <v>0.03656038613333333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0.34488334353333333</v>
      </c>
      <c r="AW63" s="9">
        <v>1.1987603331626753</v>
      </c>
      <c r="AX63" s="9">
        <v>0</v>
      </c>
      <c r="AY63" s="9">
        <v>0</v>
      </c>
      <c r="AZ63" s="10">
        <v>0.3161610503666667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0.05813987616666666</v>
      </c>
      <c r="BG63" s="9">
        <v>17.981405</v>
      </c>
      <c r="BH63" s="9">
        <v>0</v>
      </c>
      <c r="BI63" s="9">
        <v>0</v>
      </c>
      <c r="BJ63" s="10">
        <v>0.007192562000000002</v>
      </c>
      <c r="BK63" s="17">
        <f t="shared" si="2"/>
        <v>72.66997418982935</v>
      </c>
      <c r="BL63" s="16"/>
      <c r="BM63" s="57"/>
    </row>
    <row r="64" spans="1:65" s="12" customFormat="1" ht="15">
      <c r="A64" s="5"/>
      <c r="B64" s="8" t="s">
        <v>201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1.1434409811333333</v>
      </c>
      <c r="I64" s="9">
        <v>0</v>
      </c>
      <c r="J64" s="9">
        <v>0</v>
      </c>
      <c r="K64" s="9">
        <v>0</v>
      </c>
      <c r="L64" s="10">
        <v>0.5193125961333332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1.8158891780666662</v>
      </c>
      <c r="S64" s="9">
        <v>1.2273216666666666</v>
      </c>
      <c r="T64" s="9">
        <v>0</v>
      </c>
      <c r="U64" s="9">
        <v>0</v>
      </c>
      <c r="V64" s="10">
        <v>0.0474973485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25.963927731099993</v>
      </c>
      <c r="AW64" s="9">
        <v>2.4733966344076226</v>
      </c>
      <c r="AX64" s="9">
        <v>0</v>
      </c>
      <c r="AY64" s="9">
        <v>0</v>
      </c>
      <c r="AZ64" s="10">
        <v>7.0042356183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4.214037321566667</v>
      </c>
      <c r="BG64" s="9">
        <v>1.812577</v>
      </c>
      <c r="BH64" s="9">
        <v>0</v>
      </c>
      <c r="BI64" s="9">
        <v>0</v>
      </c>
      <c r="BJ64" s="10">
        <v>3.2784578257666666</v>
      </c>
      <c r="BK64" s="17">
        <f t="shared" si="2"/>
        <v>49.500093901640945</v>
      </c>
      <c r="BL64" s="16"/>
      <c r="BM64" s="57"/>
    </row>
    <row r="65" spans="1:65" s="12" customFormat="1" ht="15">
      <c r="A65" s="5"/>
      <c r="B65" s="8" t="s">
        <v>199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0.7429542997999999</v>
      </c>
      <c r="I65" s="9">
        <v>359.3491726334</v>
      </c>
      <c r="J65" s="9">
        <v>0</v>
      </c>
      <c r="K65" s="9">
        <v>0</v>
      </c>
      <c r="L65" s="10">
        <v>0.023955966666666665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0.03593395</v>
      </c>
      <c r="S65" s="9">
        <v>14.37358</v>
      </c>
      <c r="T65" s="9">
        <v>0</v>
      </c>
      <c r="U65" s="9">
        <v>0</v>
      </c>
      <c r="V65" s="10">
        <v>0.03593395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0.039442799079239727</v>
      </c>
      <c r="AW65" s="9">
        <v>0</v>
      </c>
      <c r="AX65" s="9">
        <v>0</v>
      </c>
      <c r="AY65" s="9">
        <v>0</v>
      </c>
      <c r="AZ65" s="10">
        <v>19.152581730100003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0.001792854166666667</v>
      </c>
      <c r="BG65" s="9">
        <v>107.57127</v>
      </c>
      <c r="BH65" s="9">
        <v>0</v>
      </c>
      <c r="BI65" s="9">
        <v>0</v>
      </c>
      <c r="BJ65" s="10">
        <v>2.2715466515</v>
      </c>
      <c r="BK65" s="17">
        <f t="shared" si="2"/>
        <v>503.59816483471263</v>
      </c>
      <c r="BL65" s="16"/>
      <c r="BM65" s="57"/>
    </row>
    <row r="66" spans="1:65" s="12" customFormat="1" ht="15">
      <c r="A66" s="5"/>
      <c r="B66" s="8" t="s">
        <v>202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</v>
      </c>
      <c r="I66" s="9">
        <v>308.85833333333335</v>
      </c>
      <c r="J66" s="9">
        <v>0</v>
      </c>
      <c r="K66" s="9">
        <v>0</v>
      </c>
      <c r="L66" s="10">
        <v>34.26902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2.375833333333333</v>
      </c>
      <c r="S66" s="9">
        <v>0</v>
      </c>
      <c r="T66" s="9">
        <v>0</v>
      </c>
      <c r="U66" s="9">
        <v>0</v>
      </c>
      <c r="V66" s="10">
        <v>0.0009740917333333329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0.4472545641666668</v>
      </c>
      <c r="AW66" s="9">
        <v>15.410308333266714</v>
      </c>
      <c r="AX66" s="9">
        <v>0</v>
      </c>
      <c r="AY66" s="9">
        <v>0</v>
      </c>
      <c r="AZ66" s="10">
        <v>0.6312299374999999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</v>
      </c>
      <c r="BG66" s="9">
        <v>118.54083333333332</v>
      </c>
      <c r="BH66" s="9">
        <v>0</v>
      </c>
      <c r="BI66" s="9">
        <v>0</v>
      </c>
      <c r="BJ66" s="10">
        <v>0</v>
      </c>
      <c r="BK66" s="17">
        <f t="shared" si="2"/>
        <v>480.5337869266667</v>
      </c>
      <c r="BL66" s="16"/>
      <c r="BM66" s="57"/>
    </row>
    <row r="67" spans="1:65" s="12" customFormat="1" ht="15">
      <c r="A67" s="5"/>
      <c r="B67" s="8" t="s">
        <v>203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0.211691307</v>
      </c>
      <c r="I67" s="9">
        <v>172.664418</v>
      </c>
      <c r="J67" s="9">
        <v>0</v>
      </c>
      <c r="K67" s="9">
        <v>0</v>
      </c>
      <c r="L67" s="10">
        <v>0.19241438909999997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0.0005913165</v>
      </c>
      <c r="S67" s="9">
        <v>0</v>
      </c>
      <c r="T67" s="9">
        <v>0</v>
      </c>
      <c r="U67" s="9">
        <v>0</v>
      </c>
      <c r="V67" s="10">
        <v>0.0010643697000000001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5.4033744786766595</v>
      </c>
      <c r="AW67" s="9">
        <v>0</v>
      </c>
      <c r="AX67" s="9">
        <v>0</v>
      </c>
      <c r="AY67" s="9">
        <v>0</v>
      </c>
      <c r="AZ67" s="10">
        <v>0.31113589426666666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0.018886768333333335</v>
      </c>
      <c r="BG67" s="9">
        <v>59.02115</v>
      </c>
      <c r="BH67" s="9">
        <v>0</v>
      </c>
      <c r="BI67" s="9">
        <v>0</v>
      </c>
      <c r="BJ67" s="10">
        <v>0.0007082537999999999</v>
      </c>
      <c r="BK67" s="17">
        <f t="shared" si="2"/>
        <v>237.8254347773767</v>
      </c>
      <c r="BL67" s="16"/>
      <c r="BM67" s="57"/>
    </row>
    <row r="68" spans="1:65" s="12" customFormat="1" ht="15">
      <c r="A68" s="5"/>
      <c r="B68" s="8" t="s">
        <v>206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3.0427674621</v>
      </c>
      <c r="I68" s="9">
        <v>0.7261686</v>
      </c>
      <c r="J68" s="9">
        <v>0</v>
      </c>
      <c r="K68" s="9">
        <v>0</v>
      </c>
      <c r="L68" s="10">
        <v>4.4085695716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0.25972630259999996</v>
      </c>
      <c r="S68" s="9">
        <v>0</v>
      </c>
      <c r="T68" s="9">
        <v>0</v>
      </c>
      <c r="U68" s="9">
        <v>0</v>
      </c>
      <c r="V68" s="10">
        <v>0.15963606389999999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69.94736180286667</v>
      </c>
      <c r="AW68" s="9">
        <v>17.139294583087725</v>
      </c>
      <c r="AX68" s="9">
        <v>0</v>
      </c>
      <c r="AY68" s="9">
        <v>0</v>
      </c>
      <c r="AZ68" s="10">
        <v>15.3404725362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2.046822876733333</v>
      </c>
      <c r="BG68" s="9">
        <v>0.041776665000000004</v>
      </c>
      <c r="BH68" s="9">
        <v>0</v>
      </c>
      <c r="BI68" s="9">
        <v>0</v>
      </c>
      <c r="BJ68" s="10">
        <v>2.2064230305</v>
      </c>
      <c r="BK68" s="17">
        <f t="shared" si="2"/>
        <v>115.31901949458774</v>
      </c>
      <c r="BL68" s="16"/>
      <c r="BM68" s="50"/>
    </row>
    <row r="69" spans="1:65" s="12" customFormat="1" ht="15">
      <c r="A69" s="5"/>
      <c r="B69" s="8" t="s">
        <v>207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1.1317179957333332</v>
      </c>
      <c r="I69" s="9">
        <v>39.027813</v>
      </c>
      <c r="J69" s="9">
        <v>2.365322</v>
      </c>
      <c r="K69" s="9">
        <v>0</v>
      </c>
      <c r="L69" s="10">
        <v>0.013009271000000001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0.030157855500000004</v>
      </c>
      <c r="S69" s="9">
        <v>17.739915</v>
      </c>
      <c r="T69" s="9">
        <v>0</v>
      </c>
      <c r="U69" s="9">
        <v>0</v>
      </c>
      <c r="V69" s="10">
        <v>0.002306189333333333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0.0017684165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0.6566602042666666</v>
      </c>
      <c r="AW69" s="9">
        <v>0.6484193831974917</v>
      </c>
      <c r="AX69" s="9">
        <v>0</v>
      </c>
      <c r="AY69" s="9">
        <v>0</v>
      </c>
      <c r="AZ69" s="10">
        <v>2.4516135622333333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0.40791473933333333</v>
      </c>
      <c r="BG69" s="9">
        <v>0</v>
      </c>
      <c r="BH69" s="9">
        <v>0</v>
      </c>
      <c r="BI69" s="9">
        <v>0</v>
      </c>
      <c r="BJ69" s="10">
        <v>7.074412814066668</v>
      </c>
      <c r="BK69" s="17">
        <f t="shared" si="2"/>
        <v>71.55103043116415</v>
      </c>
      <c r="BL69" s="16"/>
      <c r="BM69" s="57"/>
    </row>
    <row r="70" spans="1:65" s="12" customFormat="1" ht="15">
      <c r="A70" s="5"/>
      <c r="B70" s="8" t="s">
        <v>208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0.6279496480333333</v>
      </c>
      <c r="I70" s="9">
        <v>287.8798213333333</v>
      </c>
      <c r="J70" s="9">
        <v>0</v>
      </c>
      <c r="K70" s="9">
        <v>0</v>
      </c>
      <c r="L70" s="10">
        <v>1.120470981833333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0.0017697529999999998</v>
      </c>
      <c r="S70" s="9">
        <v>94.38682666666666</v>
      </c>
      <c r="T70" s="9">
        <v>0</v>
      </c>
      <c r="U70" s="9">
        <v>0</v>
      </c>
      <c r="V70" s="10">
        <v>0.001592777833333333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1.01478192</v>
      </c>
      <c r="AW70" s="9">
        <v>11.664159999725618</v>
      </c>
      <c r="AX70" s="9">
        <v>0</v>
      </c>
      <c r="AY70" s="9">
        <v>0</v>
      </c>
      <c r="AZ70" s="10">
        <v>0.50155888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0.256244099</v>
      </c>
      <c r="BG70" s="9">
        <v>0</v>
      </c>
      <c r="BH70" s="9">
        <v>0</v>
      </c>
      <c r="BI70" s="9">
        <v>0</v>
      </c>
      <c r="BJ70" s="10">
        <v>0.1406697696</v>
      </c>
      <c r="BK70" s="17">
        <f t="shared" si="2"/>
        <v>397.59584582902556</v>
      </c>
      <c r="BL70" s="16"/>
      <c r="BM70" s="57"/>
    </row>
    <row r="71" spans="1:65" s="12" customFormat="1" ht="15">
      <c r="A71" s="5"/>
      <c r="B71" s="8" t="s">
        <v>253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0.155489367</v>
      </c>
      <c r="I71" s="9">
        <v>0</v>
      </c>
      <c r="J71" s="9">
        <v>0</v>
      </c>
      <c r="K71" s="9">
        <v>0</v>
      </c>
      <c r="L71" s="10">
        <v>0.011106383333333332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0.06679175013333331</v>
      </c>
      <c r="S71" s="9">
        <v>0</v>
      </c>
      <c r="T71" s="9">
        <v>0</v>
      </c>
      <c r="U71" s="9">
        <v>0</v>
      </c>
      <c r="V71" s="10">
        <v>0.013882979166666665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30.495061237166667</v>
      </c>
      <c r="AW71" s="9">
        <v>3.225978021598818</v>
      </c>
      <c r="AX71" s="9">
        <v>0</v>
      </c>
      <c r="AY71" s="9">
        <v>0</v>
      </c>
      <c r="AZ71" s="10">
        <v>3.2974165637000006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5.121023357066666</v>
      </c>
      <c r="BG71" s="9">
        <v>0.5540313272</v>
      </c>
      <c r="BH71" s="9">
        <v>0</v>
      </c>
      <c r="BI71" s="9">
        <v>0</v>
      </c>
      <c r="BJ71" s="10">
        <v>0.13900625383333337</v>
      </c>
      <c r="BK71" s="17">
        <f t="shared" si="2"/>
        <v>43.07978724019882</v>
      </c>
      <c r="BL71" s="16"/>
      <c r="BM71" s="50"/>
    </row>
    <row r="72" spans="1:65" s="12" customFormat="1" ht="15">
      <c r="A72" s="5"/>
      <c r="B72" s="8" t="s">
        <v>254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0.10364590400000001</v>
      </c>
      <c r="I72" s="9">
        <v>0</v>
      </c>
      <c r="J72" s="9">
        <v>0</v>
      </c>
      <c r="K72" s="9">
        <v>0</v>
      </c>
      <c r="L72" s="10">
        <v>0.1828636812666667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0.014239888666666665</v>
      </c>
      <c r="S72" s="9">
        <v>0</v>
      </c>
      <c r="T72" s="9">
        <v>0</v>
      </c>
      <c r="U72" s="9">
        <v>0</v>
      </c>
      <c r="V72" s="10">
        <v>0.03266308910000001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44.326630835333326</v>
      </c>
      <c r="AW72" s="9">
        <v>1.0210988522033824</v>
      </c>
      <c r="AX72" s="9">
        <v>0</v>
      </c>
      <c r="AY72" s="9">
        <v>0</v>
      </c>
      <c r="AZ72" s="10">
        <v>2.1156196469333337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2.2937415702</v>
      </c>
      <c r="BG72" s="9">
        <v>0</v>
      </c>
      <c r="BH72" s="9">
        <v>0</v>
      </c>
      <c r="BI72" s="9">
        <v>0</v>
      </c>
      <c r="BJ72" s="10">
        <v>0.006552506000000001</v>
      </c>
      <c r="BK72" s="17">
        <f t="shared" si="2"/>
        <v>50.09705597370337</v>
      </c>
      <c r="BL72" s="16"/>
      <c r="BM72" s="50"/>
    </row>
    <row r="73" spans="1:65" s="12" customFormat="1" ht="15">
      <c r="A73" s="5"/>
      <c r="B73" s="8" t="s">
        <v>255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0.06756787033333334</v>
      </c>
      <c r="I73" s="9">
        <v>0</v>
      </c>
      <c r="J73" s="9">
        <v>0</v>
      </c>
      <c r="K73" s="9">
        <v>0</v>
      </c>
      <c r="L73" s="10">
        <v>0.030103410066666673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0.02384102276666667</v>
      </c>
      <c r="S73" s="9">
        <v>0</v>
      </c>
      <c r="T73" s="9">
        <v>0</v>
      </c>
      <c r="U73" s="9">
        <v>0</v>
      </c>
      <c r="V73" s="10">
        <v>0.004394658666666667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26.449798945266668</v>
      </c>
      <c r="AW73" s="9">
        <v>0.9352064462915624</v>
      </c>
      <c r="AX73" s="9">
        <v>0</v>
      </c>
      <c r="AY73" s="9">
        <v>0</v>
      </c>
      <c r="AZ73" s="10">
        <v>9.683531051099997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1.0189845177333334</v>
      </c>
      <c r="BG73" s="9">
        <v>5.632381351133334</v>
      </c>
      <c r="BH73" s="9">
        <v>0</v>
      </c>
      <c r="BI73" s="9">
        <v>0</v>
      </c>
      <c r="BJ73" s="10">
        <v>0.23978558846666664</v>
      </c>
      <c r="BK73" s="17">
        <f t="shared" si="2"/>
        <v>44.0855948618249</v>
      </c>
      <c r="BL73" s="16"/>
      <c r="BM73" s="50"/>
    </row>
    <row r="74" spans="1:65" s="12" customFormat="1" ht="15">
      <c r="A74" s="5"/>
      <c r="B74" s="8" t="s">
        <v>258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0.21432769693333334</v>
      </c>
      <c r="I74" s="9">
        <v>0</v>
      </c>
      <c r="J74" s="9">
        <v>0</v>
      </c>
      <c r="K74" s="9">
        <v>0</v>
      </c>
      <c r="L74" s="10">
        <v>0.08249635333333333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0.08292937006666666</v>
      </c>
      <c r="S74" s="9">
        <v>0</v>
      </c>
      <c r="T74" s="9">
        <v>0</v>
      </c>
      <c r="U74" s="9">
        <v>0</v>
      </c>
      <c r="V74" s="10">
        <v>0.0017367653333333335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45.54532624243333</v>
      </c>
      <c r="AW74" s="9">
        <v>5.396632234103015</v>
      </c>
      <c r="AX74" s="9">
        <v>0</v>
      </c>
      <c r="AY74" s="9">
        <v>0</v>
      </c>
      <c r="AZ74" s="10">
        <v>2.3700337446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8.102025965833333</v>
      </c>
      <c r="BG74" s="9">
        <v>1.8273362333333334</v>
      </c>
      <c r="BH74" s="9">
        <v>0</v>
      </c>
      <c r="BI74" s="9">
        <v>0</v>
      </c>
      <c r="BJ74" s="10">
        <v>0.07524325666666666</v>
      </c>
      <c r="BK74" s="17">
        <f t="shared" si="2"/>
        <v>63.69808786263635</v>
      </c>
      <c r="BL74" s="16"/>
      <c r="BM74" s="50"/>
    </row>
    <row r="75" spans="1:65" s="12" customFormat="1" ht="15">
      <c r="A75" s="5"/>
      <c r="B75" s="8" t="s">
        <v>268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0.1912030114</v>
      </c>
      <c r="I75" s="9">
        <v>0</v>
      </c>
      <c r="J75" s="9">
        <v>0</v>
      </c>
      <c r="K75" s="9">
        <v>0</v>
      </c>
      <c r="L75" s="10">
        <v>0.1521306627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0.11806350410000001</v>
      </c>
      <c r="S75" s="9">
        <v>0</v>
      </c>
      <c r="T75" s="9">
        <v>0</v>
      </c>
      <c r="U75" s="9">
        <v>0</v>
      </c>
      <c r="V75" s="10">
        <v>0.017926939766666664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104.27838627019997</v>
      </c>
      <c r="AW75" s="9">
        <v>7.673931585847758</v>
      </c>
      <c r="AX75" s="9">
        <v>0</v>
      </c>
      <c r="AY75" s="9">
        <v>0</v>
      </c>
      <c r="AZ75" s="10">
        <v>10.895257100066665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6.791808261266668</v>
      </c>
      <c r="BG75" s="9">
        <v>0</v>
      </c>
      <c r="BH75" s="9">
        <v>0</v>
      </c>
      <c r="BI75" s="9">
        <v>0</v>
      </c>
      <c r="BJ75" s="10">
        <v>0.18161703466666668</v>
      </c>
      <c r="BK75" s="17">
        <f t="shared" si="2"/>
        <v>130.3003243700144</v>
      </c>
      <c r="BL75" s="16"/>
      <c r="BM75" s="50"/>
    </row>
    <row r="76" spans="1:65" s="12" customFormat="1" ht="15">
      <c r="A76" s="5"/>
      <c r="B76" s="8" t="s">
        <v>274</v>
      </c>
      <c r="C76" s="11">
        <v>0</v>
      </c>
      <c r="D76" s="9">
        <v>2.400899466666667</v>
      </c>
      <c r="E76" s="9">
        <v>0</v>
      </c>
      <c r="F76" s="9">
        <v>0</v>
      </c>
      <c r="G76" s="10">
        <v>0</v>
      </c>
      <c r="H76" s="11">
        <v>0.25439096186666665</v>
      </c>
      <c r="I76" s="9">
        <v>0</v>
      </c>
      <c r="J76" s="9">
        <v>0</v>
      </c>
      <c r="K76" s="9">
        <v>0</v>
      </c>
      <c r="L76" s="10">
        <v>0.2903090239333333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0.0356481378</v>
      </c>
      <c r="S76" s="9">
        <v>0</v>
      </c>
      <c r="T76" s="9">
        <v>0</v>
      </c>
      <c r="U76" s="9">
        <v>0</v>
      </c>
      <c r="V76" s="10">
        <v>0.015491021366666668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0.0010380469999999998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8.798370503133336</v>
      </c>
      <c r="AW76" s="9">
        <v>4.049106832736148</v>
      </c>
      <c r="AX76" s="9">
        <v>0</v>
      </c>
      <c r="AY76" s="9">
        <v>0</v>
      </c>
      <c r="AZ76" s="10">
        <v>2.305348981433333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1.9099265401999996</v>
      </c>
      <c r="BG76" s="9">
        <v>0.8335621216666669</v>
      </c>
      <c r="BH76" s="9">
        <v>0</v>
      </c>
      <c r="BI76" s="9">
        <v>0</v>
      </c>
      <c r="BJ76" s="10">
        <v>0.2352531042</v>
      </c>
      <c r="BK76" s="17">
        <f t="shared" si="2"/>
        <v>21.129344742002818</v>
      </c>
      <c r="BL76" s="16"/>
      <c r="BM76" s="50"/>
    </row>
    <row r="77" spans="1:65" s="12" customFormat="1" ht="15">
      <c r="A77" s="5"/>
      <c r="B77" s="8" t="s">
        <v>279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0.25691895783333335</v>
      </c>
      <c r="I77" s="9">
        <v>0</v>
      </c>
      <c r="J77" s="9">
        <v>0</v>
      </c>
      <c r="K77" s="9">
        <v>0</v>
      </c>
      <c r="L77" s="10">
        <v>0.23141671549999998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0.09481205686666666</v>
      </c>
      <c r="S77" s="9">
        <v>0</v>
      </c>
      <c r="T77" s="9">
        <v>0</v>
      </c>
      <c r="U77" s="9">
        <v>0</v>
      </c>
      <c r="V77" s="10">
        <v>0.0032361031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0.0005115415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20.210249163066667</v>
      </c>
      <c r="AW77" s="9">
        <v>5.176799980241954</v>
      </c>
      <c r="AX77" s="9">
        <v>0</v>
      </c>
      <c r="AY77" s="9">
        <v>0</v>
      </c>
      <c r="AZ77" s="10">
        <v>0.6875444072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3.986517984466666</v>
      </c>
      <c r="BG77" s="9">
        <v>0</v>
      </c>
      <c r="BH77" s="9">
        <v>0</v>
      </c>
      <c r="BI77" s="9">
        <v>0</v>
      </c>
      <c r="BJ77" s="10">
        <v>0.302832568</v>
      </c>
      <c r="BK77" s="17">
        <f t="shared" si="2"/>
        <v>30.95083947777529</v>
      </c>
      <c r="BL77" s="16"/>
      <c r="BM77" s="50"/>
    </row>
    <row r="78" spans="1:65" s="12" customFormat="1" ht="15">
      <c r="A78" s="5"/>
      <c r="B78" s="8" t="s">
        <v>282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0.3323125981</v>
      </c>
      <c r="I78" s="9">
        <v>0</v>
      </c>
      <c r="J78" s="9">
        <v>0</v>
      </c>
      <c r="K78" s="9">
        <v>0</v>
      </c>
      <c r="L78" s="10">
        <v>0.5590337315999999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0.26859642133333334</v>
      </c>
      <c r="S78" s="9">
        <v>0</v>
      </c>
      <c r="T78" s="9">
        <v>0</v>
      </c>
      <c r="U78" s="9">
        <v>0</v>
      </c>
      <c r="V78" s="10">
        <v>0.006093154033333334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0.0010237259999999998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0.0005118629999999999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15.183395125566665</v>
      </c>
      <c r="AW78" s="9">
        <v>3.9042759808839134</v>
      </c>
      <c r="AX78" s="9">
        <v>0</v>
      </c>
      <c r="AY78" s="9">
        <v>0</v>
      </c>
      <c r="AZ78" s="10">
        <v>1.6859796841333334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3.312114003199999</v>
      </c>
      <c r="BG78" s="9">
        <v>0.1023726</v>
      </c>
      <c r="BH78" s="9">
        <v>0</v>
      </c>
      <c r="BI78" s="9">
        <v>0</v>
      </c>
      <c r="BJ78" s="10">
        <v>0.07368378443333334</v>
      </c>
      <c r="BK78" s="17">
        <f t="shared" si="2"/>
        <v>25.42939267228391</v>
      </c>
      <c r="BL78" s="16"/>
      <c r="BM78" s="50"/>
    </row>
    <row r="79" spans="1:65" s="12" customFormat="1" ht="15">
      <c r="A79" s="5"/>
      <c r="B79" s="8" t="s">
        <v>284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0.35514348943333335</v>
      </c>
      <c r="I79" s="9">
        <v>0</v>
      </c>
      <c r="J79" s="9">
        <v>0</v>
      </c>
      <c r="K79" s="9">
        <v>0</v>
      </c>
      <c r="L79" s="10">
        <v>0.3750916082333334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0.0588062918</v>
      </c>
      <c r="S79" s="9">
        <v>0</v>
      </c>
      <c r="T79" s="9">
        <v>0</v>
      </c>
      <c r="U79" s="9">
        <v>0</v>
      </c>
      <c r="V79" s="10">
        <v>0.0010227003333333337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0.003063061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21.199046288671926</v>
      </c>
      <c r="AW79" s="9">
        <v>0</v>
      </c>
      <c r="AX79" s="9">
        <v>0</v>
      </c>
      <c r="AY79" s="9">
        <v>0</v>
      </c>
      <c r="AZ79" s="10">
        <v>1.3244840282333332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1.5449058663666666</v>
      </c>
      <c r="BG79" s="9">
        <v>0.05105101666666667</v>
      </c>
      <c r="BH79" s="9">
        <v>0</v>
      </c>
      <c r="BI79" s="9">
        <v>0</v>
      </c>
      <c r="BJ79" s="10">
        <v>0.098017952</v>
      </c>
      <c r="BK79" s="17">
        <f t="shared" si="2"/>
        <v>25.01063230273859</v>
      </c>
      <c r="BL79" s="16"/>
      <c r="BM79" s="50"/>
    </row>
    <row r="80" spans="1:65" s="12" customFormat="1" ht="15">
      <c r="A80" s="5"/>
      <c r="B80" s="8" t="s">
        <v>285</v>
      </c>
      <c r="C80" s="11">
        <v>0</v>
      </c>
      <c r="D80" s="9">
        <v>1.310491</v>
      </c>
      <c r="E80" s="9">
        <v>0</v>
      </c>
      <c r="F80" s="9">
        <v>0</v>
      </c>
      <c r="G80" s="10">
        <v>0</v>
      </c>
      <c r="H80" s="11">
        <v>0.35453827756666667</v>
      </c>
      <c r="I80" s="9">
        <v>1.6834769</v>
      </c>
      <c r="J80" s="9">
        <v>0</v>
      </c>
      <c r="K80" s="9">
        <v>0</v>
      </c>
      <c r="L80" s="10">
        <v>1.0562214997666666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0.9868208948333332</v>
      </c>
      <c r="S80" s="9">
        <v>0</v>
      </c>
      <c r="T80" s="9">
        <v>0.1512105</v>
      </c>
      <c r="U80" s="9">
        <v>0</v>
      </c>
      <c r="V80" s="10">
        <v>2.116947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0.005032723333333333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8.744759409700002</v>
      </c>
      <c r="AW80" s="9">
        <v>1.6015132190873114</v>
      </c>
      <c r="AX80" s="9">
        <v>0</v>
      </c>
      <c r="AY80" s="9">
        <v>0</v>
      </c>
      <c r="AZ80" s="10">
        <v>1.3276170513333334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0.8594225831333335</v>
      </c>
      <c r="BG80" s="9">
        <v>0</v>
      </c>
      <c r="BH80" s="9">
        <v>0</v>
      </c>
      <c r="BI80" s="9">
        <v>0</v>
      </c>
      <c r="BJ80" s="10">
        <v>0.05334686733333334</v>
      </c>
      <c r="BK80" s="17">
        <f t="shared" si="2"/>
        <v>20.251397926087314</v>
      </c>
      <c r="BL80" s="16"/>
      <c r="BM80" s="50"/>
    </row>
    <row r="81" spans="1:65" s="12" customFormat="1" ht="15">
      <c r="A81" s="5"/>
      <c r="B81" s="8" t="s">
        <v>288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0.8230651168000003</v>
      </c>
      <c r="I81" s="9">
        <v>40.18755075333333</v>
      </c>
      <c r="J81" s="9">
        <v>0</v>
      </c>
      <c r="K81" s="9">
        <v>0</v>
      </c>
      <c r="L81" s="10">
        <v>6.0311067802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0.14291511766666665</v>
      </c>
      <c r="S81" s="9">
        <v>0</v>
      </c>
      <c r="T81" s="9">
        <v>0</v>
      </c>
      <c r="U81" s="9">
        <v>0</v>
      </c>
      <c r="V81" s="10">
        <v>4.627384125333335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0.5248067568333333</v>
      </c>
      <c r="AW81" s="9">
        <v>2.7048290002746</v>
      </c>
      <c r="AX81" s="9">
        <v>0</v>
      </c>
      <c r="AY81" s="9">
        <v>0</v>
      </c>
      <c r="AZ81" s="10">
        <v>9.472883425666668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0.06770838263333333</v>
      </c>
      <c r="BG81" s="9">
        <v>0</v>
      </c>
      <c r="BH81" s="9">
        <v>0</v>
      </c>
      <c r="BI81" s="9">
        <v>0</v>
      </c>
      <c r="BJ81" s="10">
        <v>0.001803152666666667</v>
      </c>
      <c r="BK81" s="17">
        <f t="shared" si="2"/>
        <v>64.58405261140794</v>
      </c>
      <c r="BL81" s="16"/>
      <c r="BM81" s="50"/>
    </row>
    <row r="82" spans="1:65" s="12" customFormat="1" ht="15">
      <c r="A82" s="5"/>
      <c r="B82" s="8" t="s">
        <v>289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0.02989781316666667</v>
      </c>
      <c r="I82" s="9">
        <v>8.437419666666667</v>
      </c>
      <c r="J82" s="9">
        <v>0</v>
      </c>
      <c r="K82" s="9">
        <v>0</v>
      </c>
      <c r="L82" s="10">
        <v>0.48625216383333336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0.013830031366666667</v>
      </c>
      <c r="S82" s="9">
        <v>0</v>
      </c>
      <c r="T82" s="9">
        <v>0</v>
      </c>
      <c r="U82" s="9">
        <v>0</v>
      </c>
      <c r="V82" s="10">
        <v>0.018342216666666664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0.0222261085</v>
      </c>
      <c r="AW82" s="9">
        <v>5.8765845600733355</v>
      </c>
      <c r="AX82" s="9">
        <v>0</v>
      </c>
      <c r="AY82" s="9">
        <v>0</v>
      </c>
      <c r="AZ82" s="10">
        <v>1.192374414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0.0011334984666666668</v>
      </c>
      <c r="BG82" s="9">
        <v>0</v>
      </c>
      <c r="BH82" s="9">
        <v>0</v>
      </c>
      <c r="BI82" s="9">
        <v>0</v>
      </c>
      <c r="BJ82" s="10">
        <v>0</v>
      </c>
      <c r="BK82" s="17">
        <f t="shared" si="2"/>
        <v>16.078060472740002</v>
      </c>
      <c r="BL82" s="16"/>
      <c r="BM82" s="50"/>
    </row>
    <row r="83" spans="1:65" s="12" customFormat="1" ht="15">
      <c r="A83" s="5"/>
      <c r="B83" s="8" t="s">
        <v>111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0.03182530166666667</v>
      </c>
      <c r="I83" s="9">
        <v>0</v>
      </c>
      <c r="J83" s="9">
        <v>0</v>
      </c>
      <c r="K83" s="9">
        <v>0</v>
      </c>
      <c r="L83" s="10">
        <v>3.4020163253999995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</v>
      </c>
      <c r="S83" s="9">
        <v>0</v>
      </c>
      <c r="T83" s="9">
        <v>0</v>
      </c>
      <c r="U83" s="9">
        <v>0</v>
      </c>
      <c r="V83" s="10">
        <v>0.020021526266666666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0.03388226520000001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0.15607590589999998</v>
      </c>
      <c r="AW83" s="9">
        <v>0.43659447558977704</v>
      </c>
      <c r="AX83" s="9">
        <v>0</v>
      </c>
      <c r="AY83" s="9">
        <v>0</v>
      </c>
      <c r="AZ83" s="10">
        <v>12.0070697487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0.15180469753333337</v>
      </c>
      <c r="BG83" s="9">
        <v>0</v>
      </c>
      <c r="BH83" s="9">
        <v>0</v>
      </c>
      <c r="BI83" s="9">
        <v>0</v>
      </c>
      <c r="BJ83" s="10">
        <v>2.091322194066667</v>
      </c>
      <c r="BK83" s="17">
        <f t="shared" si="2"/>
        <v>18.330612440323108</v>
      </c>
      <c r="BL83" s="16"/>
      <c r="BM83" s="50"/>
    </row>
    <row r="84" spans="1:65" s="12" customFormat="1" ht="15">
      <c r="A84" s="5"/>
      <c r="B84" s="8" t="s">
        <v>249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3.3130681878333332</v>
      </c>
      <c r="I84" s="9">
        <v>0.14230922333333335</v>
      </c>
      <c r="J84" s="9">
        <v>0</v>
      </c>
      <c r="K84" s="9">
        <v>0</v>
      </c>
      <c r="L84" s="10">
        <v>5.1977896456999995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0.4466364006</v>
      </c>
      <c r="S84" s="9">
        <v>5.4734316666666665</v>
      </c>
      <c r="T84" s="9">
        <v>0</v>
      </c>
      <c r="U84" s="9">
        <v>0</v>
      </c>
      <c r="V84" s="10">
        <v>7.596575809833334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15.830310210266665</v>
      </c>
      <c r="AW84" s="9">
        <v>3.7381090161585377</v>
      </c>
      <c r="AX84" s="9">
        <v>0</v>
      </c>
      <c r="AY84" s="9">
        <v>0</v>
      </c>
      <c r="AZ84" s="10">
        <v>7.7722230499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3.592795323233333</v>
      </c>
      <c r="BG84" s="9">
        <v>0.4334052</v>
      </c>
      <c r="BH84" s="9">
        <v>0.37922955</v>
      </c>
      <c r="BI84" s="9">
        <v>0</v>
      </c>
      <c r="BJ84" s="10">
        <v>2.434366647766667</v>
      </c>
      <c r="BK84" s="17">
        <f t="shared" si="2"/>
        <v>56.35024993129187</v>
      </c>
      <c r="BL84" s="16"/>
      <c r="BM84" s="50"/>
    </row>
    <row r="85" spans="1:65" s="12" customFormat="1" ht="15">
      <c r="A85" s="5"/>
      <c r="B85" s="8" t="s">
        <v>271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7.092353298166669</v>
      </c>
      <c r="I85" s="9">
        <v>27.73485043333333</v>
      </c>
      <c r="J85" s="9">
        <v>0</v>
      </c>
      <c r="K85" s="9">
        <v>0</v>
      </c>
      <c r="L85" s="10">
        <v>7.7940204720000015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0.04787253733333334</v>
      </c>
      <c r="S85" s="9">
        <v>0</v>
      </c>
      <c r="T85" s="9">
        <v>0</v>
      </c>
      <c r="U85" s="9">
        <v>0</v>
      </c>
      <c r="V85" s="10">
        <v>5.22955435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9.426744342066668</v>
      </c>
      <c r="AW85" s="9">
        <v>2.071702666344862</v>
      </c>
      <c r="AX85" s="9">
        <v>0</v>
      </c>
      <c r="AY85" s="9">
        <v>0</v>
      </c>
      <c r="AZ85" s="10">
        <v>5.744831494666667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0.027967986666666663</v>
      </c>
      <c r="BG85" s="9">
        <v>0</v>
      </c>
      <c r="BH85" s="9">
        <v>0</v>
      </c>
      <c r="BI85" s="9">
        <v>0</v>
      </c>
      <c r="BJ85" s="10">
        <v>0.0010358513333333333</v>
      </c>
      <c r="BK85" s="17">
        <f t="shared" si="2"/>
        <v>65.17093343191152</v>
      </c>
      <c r="BL85" s="16"/>
      <c r="BM85" s="50"/>
    </row>
    <row r="86" spans="1:65" s="12" customFormat="1" ht="15">
      <c r="A86" s="5"/>
      <c r="B86" s="8" t="s">
        <v>272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1.8691091062333336</v>
      </c>
      <c r="I86" s="9">
        <v>22.856665333333332</v>
      </c>
      <c r="J86" s="9">
        <v>0</v>
      </c>
      <c r="K86" s="9">
        <v>0</v>
      </c>
      <c r="L86" s="10">
        <v>0.21990958736666666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0.2966171796666667</v>
      </c>
      <c r="S86" s="9">
        <v>0</v>
      </c>
      <c r="T86" s="9">
        <v>0</v>
      </c>
      <c r="U86" s="9">
        <v>0</v>
      </c>
      <c r="V86" s="10">
        <v>0.010181605466666667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7.8045898647</v>
      </c>
      <c r="AW86" s="9">
        <v>2.0681866664261976</v>
      </c>
      <c r="AX86" s="9">
        <v>0</v>
      </c>
      <c r="AY86" s="9">
        <v>0</v>
      </c>
      <c r="AZ86" s="10">
        <v>6.791783342666665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0.05480694666666667</v>
      </c>
      <c r="BG86" s="9">
        <v>0</v>
      </c>
      <c r="BH86" s="9">
        <v>0</v>
      </c>
      <c r="BI86" s="9">
        <v>0</v>
      </c>
      <c r="BJ86" s="10">
        <v>0.7262373501666667</v>
      </c>
      <c r="BK86" s="17">
        <f t="shared" si="2"/>
        <v>42.698086982692864</v>
      </c>
      <c r="BL86" s="16"/>
      <c r="BM86" s="50"/>
    </row>
    <row r="87" spans="1:65" s="12" customFormat="1" ht="15">
      <c r="A87" s="5"/>
      <c r="B87" s="8" t="s">
        <v>275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0.17741663566666666</v>
      </c>
      <c r="I87" s="9">
        <v>23.4314099</v>
      </c>
      <c r="J87" s="9">
        <v>0</v>
      </c>
      <c r="K87" s="9">
        <v>0</v>
      </c>
      <c r="L87" s="10">
        <v>0.48624838346666666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0.04862146866666667</v>
      </c>
      <c r="S87" s="9">
        <v>0</v>
      </c>
      <c r="T87" s="9">
        <v>0</v>
      </c>
      <c r="U87" s="9">
        <v>0</v>
      </c>
      <c r="V87" s="10">
        <v>0.020011080933333338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1.3834243085666666</v>
      </c>
      <c r="AW87" s="9">
        <v>12.3727159999918</v>
      </c>
      <c r="AX87" s="9">
        <v>0</v>
      </c>
      <c r="AY87" s="9">
        <v>0</v>
      </c>
      <c r="AZ87" s="10">
        <v>3.095756649166667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0.004639768500000001</v>
      </c>
      <c r="BG87" s="9">
        <v>0</v>
      </c>
      <c r="BH87" s="9">
        <v>0</v>
      </c>
      <c r="BI87" s="9">
        <v>0</v>
      </c>
      <c r="BJ87" s="10">
        <v>0.5165608936666667</v>
      </c>
      <c r="BK87" s="17">
        <f t="shared" si="2"/>
        <v>41.53680508862513</v>
      </c>
      <c r="BL87" s="16"/>
      <c r="BM87" s="50"/>
    </row>
    <row r="88" spans="1:65" s="12" customFormat="1" ht="15">
      <c r="A88" s="5"/>
      <c r="B88" s="8" t="s">
        <v>276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0.4104354857666667</v>
      </c>
      <c r="I88" s="9">
        <v>0</v>
      </c>
      <c r="J88" s="9">
        <v>0</v>
      </c>
      <c r="K88" s="9">
        <v>0</v>
      </c>
      <c r="L88" s="10">
        <v>0.7094975697666668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0.39511604086666674</v>
      </c>
      <c r="S88" s="9">
        <v>0</v>
      </c>
      <c r="T88" s="9">
        <v>0</v>
      </c>
      <c r="U88" s="9">
        <v>0</v>
      </c>
      <c r="V88" s="10">
        <v>2.4852970506999994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21.377095002099995</v>
      </c>
      <c r="AW88" s="9">
        <v>7.909966560587051</v>
      </c>
      <c r="AX88" s="9">
        <v>0</v>
      </c>
      <c r="AY88" s="9">
        <v>0</v>
      </c>
      <c r="AZ88" s="10">
        <v>1.4947147122000002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0.7562165834</v>
      </c>
      <c r="BG88" s="9">
        <v>0.1025936</v>
      </c>
      <c r="BH88" s="9">
        <v>0</v>
      </c>
      <c r="BI88" s="9">
        <v>0</v>
      </c>
      <c r="BJ88" s="10">
        <v>0.072841456</v>
      </c>
      <c r="BK88" s="17">
        <f t="shared" si="2"/>
        <v>35.71377406138704</v>
      </c>
      <c r="BL88" s="16"/>
      <c r="BM88" s="50"/>
    </row>
    <row r="89" spans="1:65" s="12" customFormat="1" ht="15">
      <c r="A89" s="5"/>
      <c r="B89" s="8" t="s">
        <v>277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0.04402653183333335</v>
      </c>
      <c r="I89" s="9">
        <v>56.562934999999996</v>
      </c>
      <c r="J89" s="9">
        <v>0</v>
      </c>
      <c r="K89" s="9">
        <v>0</v>
      </c>
      <c r="L89" s="10">
        <v>0.2010384513666667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0.007713127499999999</v>
      </c>
      <c r="S89" s="9">
        <v>0</v>
      </c>
      <c r="T89" s="9">
        <v>0</v>
      </c>
      <c r="U89" s="9">
        <v>0</v>
      </c>
      <c r="V89" s="10">
        <v>0.004854128333333334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0.010274293333333333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0.19081417583333332</v>
      </c>
      <c r="AW89" s="9">
        <v>2.054858666430468</v>
      </c>
      <c r="AX89" s="9">
        <v>0</v>
      </c>
      <c r="AY89" s="9">
        <v>0</v>
      </c>
      <c r="AZ89" s="10">
        <v>2.6416810950333334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0.020014323466666668</v>
      </c>
      <c r="BG89" s="9">
        <v>0</v>
      </c>
      <c r="BH89" s="9">
        <v>0</v>
      </c>
      <c r="BI89" s="9">
        <v>0</v>
      </c>
      <c r="BJ89" s="10">
        <v>2.055886096</v>
      </c>
      <c r="BK89" s="17">
        <f t="shared" si="2"/>
        <v>63.79409588913046</v>
      </c>
      <c r="BL89" s="16"/>
      <c r="BM89" s="50"/>
    </row>
    <row r="90" spans="1:65" s="12" customFormat="1" ht="15">
      <c r="A90" s="5"/>
      <c r="B90" s="8" t="s">
        <v>280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5.445797136533332</v>
      </c>
      <c r="I90" s="9">
        <v>10.3408547</v>
      </c>
      <c r="J90" s="9">
        <v>0</v>
      </c>
      <c r="K90" s="9">
        <v>0</v>
      </c>
      <c r="L90" s="10">
        <v>11.604705565966666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1.7561955131666662</v>
      </c>
      <c r="S90" s="9">
        <v>0</v>
      </c>
      <c r="T90" s="9">
        <v>0</v>
      </c>
      <c r="U90" s="9">
        <v>0</v>
      </c>
      <c r="V90" s="10">
        <v>17.8189513115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4.440279068966666</v>
      </c>
      <c r="AW90" s="9">
        <v>0.122619561347928</v>
      </c>
      <c r="AX90" s="9">
        <v>0</v>
      </c>
      <c r="AY90" s="9">
        <v>0</v>
      </c>
      <c r="AZ90" s="10">
        <v>0.6374036206666667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0.3390430834</v>
      </c>
      <c r="BG90" s="9">
        <v>0</v>
      </c>
      <c r="BH90" s="9">
        <v>0</v>
      </c>
      <c r="BI90" s="9">
        <v>0</v>
      </c>
      <c r="BJ90" s="10">
        <v>0.8695770463333333</v>
      </c>
      <c r="BK90" s="17">
        <f t="shared" si="2"/>
        <v>53.37542660788126</v>
      </c>
      <c r="BL90" s="16"/>
      <c r="BM90" s="50"/>
    </row>
    <row r="91" spans="1:65" s="12" customFormat="1" ht="15">
      <c r="A91" s="5"/>
      <c r="B91" s="8" t="s">
        <v>281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0.27597699000000003</v>
      </c>
      <c r="I91" s="9">
        <v>42.16315125</v>
      </c>
      <c r="J91" s="9">
        <v>0</v>
      </c>
      <c r="K91" s="9">
        <v>0</v>
      </c>
      <c r="L91" s="10">
        <v>0.32274936546666666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0.0010221369999999998</v>
      </c>
      <c r="S91" s="9">
        <v>0</v>
      </c>
      <c r="T91" s="9">
        <v>0</v>
      </c>
      <c r="U91" s="9">
        <v>0</v>
      </c>
      <c r="V91" s="10">
        <v>0.0005621754000000002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0.47583829400000005</v>
      </c>
      <c r="AW91" s="9">
        <v>4.084448000432337</v>
      </c>
      <c r="AX91" s="9">
        <v>0</v>
      </c>
      <c r="AY91" s="9">
        <v>0</v>
      </c>
      <c r="AZ91" s="10">
        <v>3.1424721799999995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0.0021443352</v>
      </c>
      <c r="BG91" s="9">
        <v>0</v>
      </c>
      <c r="BH91" s="9">
        <v>0</v>
      </c>
      <c r="BI91" s="9">
        <v>0</v>
      </c>
      <c r="BJ91" s="10">
        <v>0.001021112</v>
      </c>
      <c r="BK91" s="17">
        <f t="shared" si="2"/>
        <v>50.469385839499</v>
      </c>
      <c r="BL91" s="16"/>
      <c r="BM91" s="50"/>
    </row>
    <row r="92" spans="1:65" s="12" customFormat="1" ht="15">
      <c r="A92" s="5"/>
      <c r="B92" s="8" t="s">
        <v>283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1.7417281893333332</v>
      </c>
      <c r="I92" s="9">
        <v>2.6289273666666664</v>
      </c>
      <c r="J92" s="9">
        <v>0.3062828</v>
      </c>
      <c r="K92" s="9">
        <v>0</v>
      </c>
      <c r="L92" s="10">
        <v>2.2280534679999997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0.12879191736666668</v>
      </c>
      <c r="S92" s="9">
        <v>0</v>
      </c>
      <c r="T92" s="9">
        <v>1.0209426666666666</v>
      </c>
      <c r="U92" s="9">
        <v>0</v>
      </c>
      <c r="V92" s="10">
        <v>0.03952951046666667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5.5775209845000004</v>
      </c>
      <c r="AW92" s="9">
        <v>1.9942020001568523</v>
      </c>
      <c r="AX92" s="9">
        <v>0</v>
      </c>
      <c r="AY92" s="9">
        <v>0</v>
      </c>
      <c r="AZ92" s="10">
        <v>4.830806641333334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0.5554769930666668</v>
      </c>
      <c r="BG92" s="9">
        <v>0.508725</v>
      </c>
      <c r="BH92" s="9">
        <v>0</v>
      </c>
      <c r="BI92" s="9">
        <v>0</v>
      </c>
      <c r="BJ92" s="10">
        <v>0.14346045000000002</v>
      </c>
      <c r="BK92" s="17">
        <f t="shared" si="2"/>
        <v>21.704447987556847</v>
      </c>
      <c r="BL92" s="16"/>
      <c r="BM92" s="50"/>
    </row>
    <row r="93" spans="1:65" s="12" customFormat="1" ht="15">
      <c r="A93" s="5"/>
      <c r="B93" s="8" t="s">
        <v>244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16.416057253333335</v>
      </c>
      <c r="I93" s="9">
        <v>50.514987751533354</v>
      </c>
      <c r="J93" s="9">
        <v>0</v>
      </c>
      <c r="K93" s="9">
        <v>0</v>
      </c>
      <c r="L93" s="10">
        <v>0.009860354466666665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0.07930726666666667</v>
      </c>
      <c r="S93" s="9">
        <v>0</v>
      </c>
      <c r="T93" s="9">
        <v>0</v>
      </c>
      <c r="U93" s="9">
        <v>0</v>
      </c>
      <c r="V93" s="10">
        <v>0.0021877866666666665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0.42437696140530423</v>
      </c>
      <c r="AW93" s="9">
        <v>0</v>
      </c>
      <c r="AX93" s="9">
        <v>0</v>
      </c>
      <c r="AY93" s="9">
        <v>0</v>
      </c>
      <c r="AZ93" s="10">
        <v>0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0.10849781566666666</v>
      </c>
      <c r="BG93" s="9">
        <v>0</v>
      </c>
      <c r="BH93" s="9">
        <v>0</v>
      </c>
      <c r="BI93" s="9">
        <v>0</v>
      </c>
      <c r="BJ93" s="10">
        <v>0.02929733999999999</v>
      </c>
      <c r="BK93" s="17">
        <f t="shared" si="2"/>
        <v>67.58457252973865</v>
      </c>
      <c r="BL93" s="16"/>
      <c r="BM93" s="50"/>
    </row>
    <row r="94" spans="1:65" s="12" customFormat="1" ht="15">
      <c r="A94" s="5"/>
      <c r="B94" s="8" t="s">
        <v>246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2.5087745818666662</v>
      </c>
      <c r="I94" s="9">
        <v>13.6624136</v>
      </c>
      <c r="J94" s="9">
        <v>0</v>
      </c>
      <c r="K94" s="9">
        <v>0</v>
      </c>
      <c r="L94" s="10">
        <v>1.6282975772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0.09998095616666666</v>
      </c>
      <c r="S94" s="9">
        <v>0.004443061333333333</v>
      </c>
      <c r="T94" s="9">
        <v>0</v>
      </c>
      <c r="U94" s="9">
        <v>0</v>
      </c>
      <c r="V94" s="10">
        <v>0.16850310106666666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61.841817399799965</v>
      </c>
      <c r="AW94" s="9">
        <v>23.59656885446159</v>
      </c>
      <c r="AX94" s="9">
        <v>0</v>
      </c>
      <c r="AY94" s="9">
        <v>0</v>
      </c>
      <c r="AZ94" s="10">
        <v>9.26178610286667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7.565720991233334</v>
      </c>
      <c r="BG94" s="9">
        <v>0.1100273</v>
      </c>
      <c r="BH94" s="9">
        <v>0</v>
      </c>
      <c r="BI94" s="9">
        <v>0</v>
      </c>
      <c r="BJ94" s="10">
        <v>0.2272063745</v>
      </c>
      <c r="BK94" s="17">
        <f t="shared" si="2"/>
        <v>120.6755399004949</v>
      </c>
      <c r="BL94" s="16"/>
      <c r="BM94" s="50"/>
    </row>
    <row r="95" spans="1:65" s="12" customFormat="1" ht="15">
      <c r="A95" s="5"/>
      <c r="B95" s="8" t="s">
        <v>250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6.047165594</v>
      </c>
      <c r="I95" s="9">
        <v>5.5598602</v>
      </c>
      <c r="J95" s="9">
        <v>0</v>
      </c>
      <c r="K95" s="9">
        <v>0</v>
      </c>
      <c r="L95" s="10">
        <v>0.019895578233333332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0.001635253</v>
      </c>
      <c r="S95" s="9">
        <v>0</v>
      </c>
      <c r="T95" s="9">
        <v>0</v>
      </c>
      <c r="U95" s="9">
        <v>0</v>
      </c>
      <c r="V95" s="10">
        <v>0.05614368633333334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4.2770218142</v>
      </c>
      <c r="AC95" s="9">
        <v>9.611685533333334</v>
      </c>
      <c r="AD95" s="9">
        <v>0</v>
      </c>
      <c r="AE95" s="9">
        <v>0</v>
      </c>
      <c r="AF95" s="10">
        <v>3.6335345062333335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0.027215111611521434</v>
      </c>
      <c r="AW95" s="9">
        <v>0</v>
      </c>
      <c r="AX95" s="9">
        <v>0</v>
      </c>
      <c r="AY95" s="9">
        <v>0</v>
      </c>
      <c r="AZ95" s="10">
        <v>1.6443542014666668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0.23811600953333334</v>
      </c>
      <c r="BG95" s="9">
        <v>0</v>
      </c>
      <c r="BH95" s="9">
        <v>0</v>
      </c>
      <c r="BI95" s="9">
        <v>0</v>
      </c>
      <c r="BJ95" s="10">
        <v>0.0010799646666666666</v>
      </c>
      <c r="BK95" s="17">
        <f t="shared" si="2"/>
        <v>31.117707452611516</v>
      </c>
      <c r="BL95" s="16"/>
      <c r="BM95" s="50"/>
    </row>
    <row r="96" spans="1:65" s="12" customFormat="1" ht="15">
      <c r="A96" s="5"/>
      <c r="B96" s="8" t="s">
        <v>251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14.454949341299999</v>
      </c>
      <c r="I96" s="9">
        <v>4.00473255</v>
      </c>
      <c r="J96" s="9">
        <v>0</v>
      </c>
      <c r="K96" s="9">
        <v>0</v>
      </c>
      <c r="L96" s="10">
        <v>0.15149958086666665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0.0301726425</v>
      </c>
      <c r="S96" s="9">
        <v>1.097187</v>
      </c>
      <c r="T96" s="9">
        <v>0</v>
      </c>
      <c r="U96" s="9">
        <v>0</v>
      </c>
      <c r="V96" s="10">
        <v>0.012069057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257.21705711503336</v>
      </c>
      <c r="AW96" s="9">
        <v>146.7764986917923</v>
      </c>
      <c r="AX96" s="9">
        <v>0</v>
      </c>
      <c r="AY96" s="9">
        <v>0</v>
      </c>
      <c r="AZ96" s="10">
        <v>17.083379271000002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59.09748756766665</v>
      </c>
      <c r="BG96" s="9">
        <v>0</v>
      </c>
      <c r="BH96" s="9">
        <v>0</v>
      </c>
      <c r="BI96" s="9">
        <v>0</v>
      </c>
      <c r="BJ96" s="10">
        <v>0</v>
      </c>
      <c r="BK96" s="17">
        <f t="shared" si="2"/>
        <v>499.925032817159</v>
      </c>
      <c r="BL96" s="16"/>
      <c r="BM96" s="50"/>
    </row>
    <row r="97" spans="1:65" s="12" customFormat="1" ht="15">
      <c r="A97" s="5"/>
      <c r="B97" s="8" t="s">
        <v>252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5.334492742666665</v>
      </c>
      <c r="I97" s="9">
        <v>36.371738</v>
      </c>
      <c r="J97" s="9">
        <v>0</v>
      </c>
      <c r="K97" s="9">
        <v>0</v>
      </c>
      <c r="L97" s="10">
        <v>0.045566325133333335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0.025674168166666667</v>
      </c>
      <c r="S97" s="9">
        <v>0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0.3607197915787051</v>
      </c>
      <c r="AW97" s="9">
        <v>0</v>
      </c>
      <c r="AX97" s="9">
        <v>0</v>
      </c>
      <c r="AY97" s="9">
        <v>0</v>
      </c>
      <c r="AZ97" s="10">
        <v>3.8426894971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0.07254938133333334</v>
      </c>
      <c r="BG97" s="9">
        <v>0</v>
      </c>
      <c r="BH97" s="9">
        <v>0</v>
      </c>
      <c r="BI97" s="9">
        <v>0</v>
      </c>
      <c r="BJ97" s="10">
        <v>0.2789950473333333</v>
      </c>
      <c r="BK97" s="17">
        <f t="shared" si="2"/>
        <v>46.33242495331203</v>
      </c>
      <c r="BL97" s="16"/>
      <c r="BM97" s="50"/>
    </row>
    <row r="98" spans="1:65" s="12" customFormat="1" ht="15">
      <c r="A98" s="5"/>
      <c r="B98" s="8" t="s">
        <v>256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0.19027626916666668</v>
      </c>
      <c r="I98" s="9">
        <v>0</v>
      </c>
      <c r="J98" s="9">
        <v>0</v>
      </c>
      <c r="K98" s="9">
        <v>0</v>
      </c>
      <c r="L98" s="10">
        <v>0.2108958210666667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0.020983336999999998</v>
      </c>
      <c r="S98" s="9">
        <v>0</v>
      </c>
      <c r="T98" s="9">
        <v>0</v>
      </c>
      <c r="U98" s="9">
        <v>0</v>
      </c>
      <c r="V98" s="10">
        <v>0.009669192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22.3173547009</v>
      </c>
      <c r="AW98" s="9">
        <v>0.26646258334892264</v>
      </c>
      <c r="AX98" s="9">
        <v>0</v>
      </c>
      <c r="AY98" s="9">
        <v>0</v>
      </c>
      <c r="AZ98" s="10">
        <v>1.8879235213333334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1.4566020054666668</v>
      </c>
      <c r="BG98" s="9">
        <v>0</v>
      </c>
      <c r="BH98" s="9">
        <v>0</v>
      </c>
      <c r="BI98" s="9">
        <v>0</v>
      </c>
      <c r="BJ98" s="10">
        <v>0.03304136033333333</v>
      </c>
      <c r="BK98" s="17">
        <f t="shared" si="2"/>
        <v>26.39320879061559</v>
      </c>
      <c r="BL98" s="16"/>
      <c r="BM98" s="50"/>
    </row>
    <row r="99" spans="1:65" s="12" customFormat="1" ht="15">
      <c r="A99" s="5"/>
      <c r="B99" s="8" t="s">
        <v>257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1.3909354419666664</v>
      </c>
      <c r="I99" s="9">
        <v>71.77638</v>
      </c>
      <c r="J99" s="9">
        <v>0</v>
      </c>
      <c r="K99" s="9">
        <v>0</v>
      </c>
      <c r="L99" s="10">
        <v>0.3330063037666666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0.007072084499999997</v>
      </c>
      <c r="S99" s="9">
        <v>0</v>
      </c>
      <c r="T99" s="9">
        <v>0</v>
      </c>
      <c r="U99" s="9">
        <v>0</v>
      </c>
      <c r="V99" s="10">
        <v>0.001055535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0.04834531400000001</v>
      </c>
      <c r="AW99" s="9">
        <v>35.426720000108006</v>
      </c>
      <c r="AX99" s="9">
        <v>0</v>
      </c>
      <c r="AY99" s="9">
        <v>0</v>
      </c>
      <c r="AZ99" s="10">
        <v>4.271442103266667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0.011601476333333333</v>
      </c>
      <c r="BG99" s="9">
        <v>40.495192</v>
      </c>
      <c r="BH99" s="9">
        <v>0</v>
      </c>
      <c r="BI99" s="9">
        <v>0</v>
      </c>
      <c r="BJ99" s="10">
        <v>0.042714526499999995</v>
      </c>
      <c r="BK99" s="17">
        <f t="shared" si="2"/>
        <v>153.80446478544133</v>
      </c>
      <c r="BL99" s="16"/>
      <c r="BM99" s="50"/>
    </row>
    <row r="100" spans="1:65" s="12" customFormat="1" ht="15">
      <c r="A100" s="5"/>
      <c r="B100" s="8" t="s">
        <v>259</v>
      </c>
      <c r="C100" s="11">
        <v>0</v>
      </c>
      <c r="D100" s="9">
        <v>1.0576813333333335</v>
      </c>
      <c r="E100" s="9">
        <v>0</v>
      </c>
      <c r="F100" s="9">
        <v>0</v>
      </c>
      <c r="G100" s="10">
        <v>0</v>
      </c>
      <c r="H100" s="11">
        <v>0.8779812748</v>
      </c>
      <c r="I100" s="9">
        <v>59.230154666666664</v>
      </c>
      <c r="J100" s="9">
        <v>0</v>
      </c>
      <c r="K100" s="9">
        <v>0</v>
      </c>
      <c r="L100" s="10">
        <v>10.9253297268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0.05215426686666668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0.18022270561114662</v>
      </c>
      <c r="AW100" s="9">
        <v>0</v>
      </c>
      <c r="AX100" s="9">
        <v>0</v>
      </c>
      <c r="AY100" s="9">
        <v>0</v>
      </c>
      <c r="AZ100" s="10">
        <v>0.019016406000000003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0.2995083945</v>
      </c>
      <c r="BG100" s="9">
        <v>12.677604</v>
      </c>
      <c r="BH100" s="9">
        <v>0</v>
      </c>
      <c r="BI100" s="9">
        <v>0</v>
      </c>
      <c r="BJ100" s="10">
        <v>0.0005282335000000002</v>
      </c>
      <c r="BK100" s="17">
        <f t="shared" si="2"/>
        <v>85.32018100807781</v>
      </c>
      <c r="BL100" s="16"/>
      <c r="BM100" s="50"/>
    </row>
    <row r="101" spans="1:65" s="12" customFormat="1" ht="15">
      <c r="A101" s="5"/>
      <c r="B101" s="8" t="s">
        <v>260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1.9972219676</v>
      </c>
      <c r="I101" s="9">
        <v>23.642005933333337</v>
      </c>
      <c r="J101" s="9">
        <v>0</v>
      </c>
      <c r="K101" s="9">
        <v>0</v>
      </c>
      <c r="L101" s="10">
        <v>2.2172307333666668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0.1478955355</v>
      </c>
      <c r="S101" s="9">
        <v>0.006926545933333334</v>
      </c>
      <c r="T101" s="9">
        <v>0</v>
      </c>
      <c r="U101" s="9">
        <v>0</v>
      </c>
      <c r="V101" s="10">
        <v>6.10255288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8.040575606033332</v>
      </c>
      <c r="AW101" s="9">
        <v>10.891507839694276</v>
      </c>
      <c r="AX101" s="9">
        <v>0</v>
      </c>
      <c r="AY101" s="9">
        <v>0</v>
      </c>
      <c r="AZ101" s="10">
        <v>1.7410370789000003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0.09257781686666669</v>
      </c>
      <c r="BG101" s="9">
        <v>0</v>
      </c>
      <c r="BH101" s="9">
        <v>0</v>
      </c>
      <c r="BI101" s="9">
        <v>0</v>
      </c>
      <c r="BJ101" s="10">
        <v>0.2735836123666666</v>
      </c>
      <c r="BK101" s="17">
        <f t="shared" si="2"/>
        <v>55.153115549594276</v>
      </c>
      <c r="BL101" s="16"/>
      <c r="BM101" s="50"/>
    </row>
    <row r="102" spans="1:65" s="12" customFormat="1" ht="15">
      <c r="A102" s="5"/>
      <c r="B102" s="8" t="s">
        <v>261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0.006880670166666667</v>
      </c>
      <c r="I102" s="9">
        <v>93.15366133333333</v>
      </c>
      <c r="J102" s="9">
        <v>0</v>
      </c>
      <c r="K102" s="9">
        <v>0</v>
      </c>
      <c r="L102" s="10">
        <v>0.0333447765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0.5586043987000001</v>
      </c>
      <c r="S102" s="9">
        <v>0</v>
      </c>
      <c r="T102" s="9">
        <v>0</v>
      </c>
      <c r="U102" s="9">
        <v>0</v>
      </c>
      <c r="V102" s="10">
        <v>3.803950931833334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0.024310714193326224</v>
      </c>
      <c r="AW102" s="9">
        <v>0</v>
      </c>
      <c r="AX102" s="9">
        <v>0</v>
      </c>
      <c r="AY102" s="9">
        <v>0</v>
      </c>
      <c r="AZ102" s="10">
        <v>3.191376052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</v>
      </c>
      <c r="BG102" s="9">
        <v>15.86171</v>
      </c>
      <c r="BH102" s="9">
        <v>0</v>
      </c>
      <c r="BI102" s="9">
        <v>0</v>
      </c>
      <c r="BJ102" s="10">
        <v>0.021677670333333336</v>
      </c>
      <c r="BK102" s="17">
        <f t="shared" si="2"/>
        <v>116.65551654705997</v>
      </c>
      <c r="BL102" s="16"/>
      <c r="BM102" s="50"/>
    </row>
    <row r="103" spans="1:65" s="12" customFormat="1" ht="15">
      <c r="A103" s="5"/>
      <c r="B103" s="8" t="s">
        <v>262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2.4850323762333333</v>
      </c>
      <c r="I103" s="9">
        <v>16.770671966666665</v>
      </c>
      <c r="J103" s="9">
        <v>0</v>
      </c>
      <c r="K103" s="9">
        <v>0</v>
      </c>
      <c r="L103" s="10">
        <v>1.2295036805333335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3.0078468777666663</v>
      </c>
      <c r="S103" s="9">
        <v>5.351553470433332</v>
      </c>
      <c r="T103" s="9">
        <v>0</v>
      </c>
      <c r="U103" s="9">
        <v>0</v>
      </c>
      <c r="V103" s="10">
        <v>6.698648616466666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17.376181879866664</v>
      </c>
      <c r="AW103" s="9">
        <v>17.44167773377056</v>
      </c>
      <c r="AX103" s="9">
        <v>0</v>
      </c>
      <c r="AY103" s="9">
        <v>0</v>
      </c>
      <c r="AZ103" s="10">
        <v>6.193461850933334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5.178937784999998</v>
      </c>
      <c r="BG103" s="9">
        <v>3.312907525233333</v>
      </c>
      <c r="BH103" s="9">
        <v>0</v>
      </c>
      <c r="BI103" s="9">
        <v>0</v>
      </c>
      <c r="BJ103" s="10">
        <v>6.886616545266667</v>
      </c>
      <c r="BK103" s="17">
        <f t="shared" si="2"/>
        <v>91.93304030817055</v>
      </c>
      <c r="BL103" s="16"/>
      <c r="BM103" s="50"/>
    </row>
    <row r="104" spans="1:65" s="12" customFormat="1" ht="15">
      <c r="A104" s="5"/>
      <c r="B104" s="8" t="s">
        <v>263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0.448825517</v>
      </c>
      <c r="I104" s="9">
        <v>90.99244333333333</v>
      </c>
      <c r="J104" s="9">
        <v>0</v>
      </c>
      <c r="K104" s="9">
        <v>0</v>
      </c>
      <c r="L104" s="10">
        <v>0.10278971943333334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0.03121252416666667</v>
      </c>
      <c r="S104" s="9">
        <v>5.290258333333334</v>
      </c>
      <c r="T104" s="9">
        <v>0</v>
      </c>
      <c r="U104" s="9">
        <v>0</v>
      </c>
      <c r="V104" s="10">
        <v>3.457030866766667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0.258381569</v>
      </c>
      <c r="AW104" s="9">
        <v>10.662863113410696</v>
      </c>
      <c r="AX104" s="9">
        <v>0</v>
      </c>
      <c r="AY104" s="9">
        <v>0</v>
      </c>
      <c r="AZ104" s="10">
        <v>0.0005283876666666667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0.0221394435</v>
      </c>
      <c r="BG104" s="9">
        <v>0</v>
      </c>
      <c r="BH104" s="9">
        <v>0</v>
      </c>
      <c r="BI104" s="9">
        <v>0</v>
      </c>
      <c r="BJ104" s="10">
        <v>0.21342818506666664</v>
      </c>
      <c r="BK104" s="17">
        <f t="shared" si="2"/>
        <v>111.47990099267734</v>
      </c>
      <c r="BL104" s="16"/>
      <c r="BM104" s="50"/>
    </row>
    <row r="105" spans="1:65" s="12" customFormat="1" ht="15">
      <c r="A105" s="5"/>
      <c r="B105" s="8" t="s">
        <v>264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0.6884709696666667</v>
      </c>
      <c r="I105" s="9">
        <v>134.12449352123332</v>
      </c>
      <c r="J105" s="9">
        <v>0</v>
      </c>
      <c r="K105" s="9">
        <v>0</v>
      </c>
      <c r="L105" s="10">
        <v>8.998561311433333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0.21200803166666668</v>
      </c>
      <c r="S105" s="9">
        <v>6.34438</v>
      </c>
      <c r="T105" s="9">
        <v>0</v>
      </c>
      <c r="U105" s="9">
        <v>0</v>
      </c>
      <c r="V105" s="10">
        <v>1.0573966666666665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0.09716374533333333</v>
      </c>
      <c r="AW105" s="9">
        <v>10.561276666687984</v>
      </c>
      <c r="AX105" s="9">
        <v>0</v>
      </c>
      <c r="AY105" s="9">
        <v>0</v>
      </c>
      <c r="AZ105" s="10">
        <v>0.019010297999999995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0.015841914999999998</v>
      </c>
      <c r="BG105" s="9">
        <v>0</v>
      </c>
      <c r="BH105" s="9">
        <v>0</v>
      </c>
      <c r="BI105" s="9">
        <v>0</v>
      </c>
      <c r="BJ105" s="10">
        <v>0.2703686826666667</v>
      </c>
      <c r="BK105" s="17">
        <f t="shared" si="2"/>
        <v>162.38897180835465</v>
      </c>
      <c r="BL105" s="16"/>
      <c r="BM105" s="50"/>
    </row>
    <row r="106" spans="1:65" s="12" customFormat="1" ht="15">
      <c r="A106" s="5"/>
      <c r="B106" s="8" t="s">
        <v>265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6.9893786942333325</v>
      </c>
      <c r="I106" s="9">
        <v>21.07425529233333</v>
      </c>
      <c r="J106" s="9">
        <v>0</v>
      </c>
      <c r="K106" s="9">
        <v>0</v>
      </c>
      <c r="L106" s="10">
        <v>4.5876135058333345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3.2577532766999995</v>
      </c>
      <c r="S106" s="9">
        <v>5.7485555999999995</v>
      </c>
      <c r="T106" s="9">
        <v>0</v>
      </c>
      <c r="U106" s="9">
        <v>0</v>
      </c>
      <c r="V106" s="10">
        <v>4.3423930485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10.72709855</v>
      </c>
      <c r="AC106" s="9">
        <v>0.3170571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35.331855322266655</v>
      </c>
      <c r="AW106" s="9">
        <v>27.480481128941577</v>
      </c>
      <c r="AX106" s="9">
        <v>0</v>
      </c>
      <c r="AY106" s="9">
        <v>0</v>
      </c>
      <c r="AZ106" s="10">
        <v>21.20605831396667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10.670842052366666</v>
      </c>
      <c r="BG106" s="9">
        <v>1.9657540199999999</v>
      </c>
      <c r="BH106" s="9">
        <v>0</v>
      </c>
      <c r="BI106" s="9">
        <v>0</v>
      </c>
      <c r="BJ106" s="10">
        <v>5.735429821566667</v>
      </c>
      <c r="BK106" s="17">
        <f t="shared" si="2"/>
        <v>159.43452572670822</v>
      </c>
      <c r="BL106" s="16"/>
      <c r="BM106" s="50"/>
    </row>
    <row r="107" spans="1:65" s="12" customFormat="1" ht="15">
      <c r="A107" s="5"/>
      <c r="B107" s="8" t="s">
        <v>266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6.7880440151000005</v>
      </c>
      <c r="I107" s="9">
        <v>153.27341119999997</v>
      </c>
      <c r="J107" s="9">
        <v>0</v>
      </c>
      <c r="K107" s="9">
        <v>0</v>
      </c>
      <c r="L107" s="10">
        <v>1.2684006397999998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0.921316899</v>
      </c>
      <c r="S107" s="9">
        <v>7.895265</v>
      </c>
      <c r="T107" s="9">
        <v>0</v>
      </c>
      <c r="U107" s="9">
        <v>0</v>
      </c>
      <c r="V107" s="10">
        <v>10.0104438605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1.2197125466666665</v>
      </c>
      <c r="AW107" s="9">
        <v>1.0514763333184405</v>
      </c>
      <c r="AX107" s="9">
        <v>0</v>
      </c>
      <c r="AY107" s="9">
        <v>0</v>
      </c>
      <c r="AZ107" s="10">
        <v>13.448382303333332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0.0005257381666666666</v>
      </c>
      <c r="BG107" s="9">
        <v>0</v>
      </c>
      <c r="BH107" s="9">
        <v>0</v>
      </c>
      <c r="BI107" s="9">
        <v>0</v>
      </c>
      <c r="BJ107" s="10">
        <v>0.05625398383333333</v>
      </c>
      <c r="BK107" s="17">
        <f t="shared" si="2"/>
        <v>195.93323251971844</v>
      </c>
      <c r="BL107" s="16"/>
      <c r="BM107" s="50"/>
    </row>
    <row r="108" spans="1:65" s="12" customFormat="1" ht="15">
      <c r="A108" s="5"/>
      <c r="B108" s="8" t="s">
        <v>267</v>
      </c>
      <c r="C108" s="11">
        <v>0</v>
      </c>
      <c r="D108" s="9">
        <v>3.154589</v>
      </c>
      <c r="E108" s="9">
        <v>0</v>
      </c>
      <c r="F108" s="9">
        <v>0</v>
      </c>
      <c r="G108" s="10">
        <v>0</v>
      </c>
      <c r="H108" s="11">
        <v>0.5709806126666667</v>
      </c>
      <c r="I108" s="9">
        <v>72.58484976783332</v>
      </c>
      <c r="J108" s="9">
        <v>0</v>
      </c>
      <c r="K108" s="9">
        <v>0</v>
      </c>
      <c r="L108" s="10">
        <v>0.35152636756666666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0.0026288241666666667</v>
      </c>
      <c r="S108" s="9">
        <v>16.824474666666667</v>
      </c>
      <c r="T108" s="9">
        <v>0</v>
      </c>
      <c r="U108" s="9">
        <v>0</v>
      </c>
      <c r="V108" s="10">
        <v>5.266060570666667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5.3372252965</v>
      </c>
      <c r="AW108" s="9">
        <v>3.150995999999574</v>
      </c>
      <c r="AX108" s="9">
        <v>0</v>
      </c>
      <c r="AY108" s="9">
        <v>0</v>
      </c>
      <c r="AZ108" s="10">
        <v>0.282014142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</v>
      </c>
      <c r="BG108" s="9">
        <v>1.050332</v>
      </c>
      <c r="BH108" s="9">
        <v>0</v>
      </c>
      <c r="BI108" s="9">
        <v>0</v>
      </c>
      <c r="BJ108" s="10">
        <v>0.43687700999999995</v>
      </c>
      <c r="BK108" s="17">
        <f t="shared" si="2"/>
        <v>109.01255425806622</v>
      </c>
      <c r="BL108" s="16"/>
      <c r="BM108" s="50"/>
    </row>
    <row r="109" spans="1:65" s="12" customFormat="1" ht="15">
      <c r="A109" s="5"/>
      <c r="B109" s="8" t="s">
        <v>269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1.5092994339999999</v>
      </c>
      <c r="I109" s="9">
        <v>29.35768266666667</v>
      </c>
      <c r="J109" s="9">
        <v>0</v>
      </c>
      <c r="K109" s="9">
        <v>0</v>
      </c>
      <c r="L109" s="10">
        <v>1.1245040941666669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0.012057619666666667</v>
      </c>
      <c r="S109" s="9">
        <v>0</v>
      </c>
      <c r="T109" s="9">
        <v>0</v>
      </c>
      <c r="U109" s="9">
        <v>0</v>
      </c>
      <c r="V109" s="10">
        <v>8.276601776466666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0.8326205741333331</v>
      </c>
      <c r="AW109" s="9">
        <v>2.6184025001820412</v>
      </c>
      <c r="AX109" s="9">
        <v>0</v>
      </c>
      <c r="AY109" s="9">
        <v>0</v>
      </c>
      <c r="AZ109" s="10">
        <v>7.421544271799999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0.0089025685</v>
      </c>
      <c r="BG109" s="9">
        <v>0</v>
      </c>
      <c r="BH109" s="9">
        <v>0</v>
      </c>
      <c r="BI109" s="9">
        <v>0</v>
      </c>
      <c r="BJ109" s="10">
        <v>0.27231386</v>
      </c>
      <c r="BK109" s="17">
        <f t="shared" si="2"/>
        <v>51.43392936558204</v>
      </c>
      <c r="BL109" s="16"/>
      <c r="BM109" s="50"/>
    </row>
    <row r="110" spans="1:65" s="12" customFormat="1" ht="15">
      <c r="A110" s="5"/>
      <c r="B110" s="8" t="s">
        <v>273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6.454618706999999</v>
      </c>
      <c r="I110" s="9">
        <v>14.309877553833335</v>
      </c>
      <c r="J110" s="9">
        <v>0</v>
      </c>
      <c r="K110" s="9">
        <v>0</v>
      </c>
      <c r="L110" s="10">
        <v>5.729907157500001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3.377396019033334</v>
      </c>
      <c r="S110" s="9">
        <v>0.08425046010000001</v>
      </c>
      <c r="T110" s="9">
        <v>0</v>
      </c>
      <c r="U110" s="9">
        <v>0</v>
      </c>
      <c r="V110" s="10">
        <v>2.361490413533333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0.25081536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36.85564077906667</v>
      </c>
      <c r="AW110" s="9">
        <v>7.452351382998291</v>
      </c>
      <c r="AX110" s="9">
        <v>0</v>
      </c>
      <c r="AY110" s="9">
        <v>0</v>
      </c>
      <c r="AZ110" s="10">
        <v>6.939160932999999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10.291291239666666</v>
      </c>
      <c r="BG110" s="9">
        <v>0.06791870939999999</v>
      </c>
      <c r="BH110" s="9">
        <v>0</v>
      </c>
      <c r="BI110" s="9">
        <v>0</v>
      </c>
      <c r="BJ110" s="10">
        <v>1.8755556518666665</v>
      </c>
      <c r="BK110" s="17">
        <f t="shared" si="2"/>
        <v>96.05027436699828</v>
      </c>
      <c r="BL110" s="16"/>
      <c r="BM110" s="50"/>
    </row>
    <row r="111" spans="1:65" s="12" customFormat="1" ht="15">
      <c r="A111" s="5"/>
      <c r="B111" s="8" t="s">
        <v>270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2.2444608405333333</v>
      </c>
      <c r="I111" s="9">
        <v>65.73262543566665</v>
      </c>
      <c r="J111" s="9">
        <v>0</v>
      </c>
      <c r="K111" s="9">
        <v>0</v>
      </c>
      <c r="L111" s="10">
        <v>27.163901164933332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0.0522714225</v>
      </c>
      <c r="S111" s="9">
        <v>0</v>
      </c>
      <c r="T111" s="9">
        <v>0</v>
      </c>
      <c r="U111" s="9">
        <v>0</v>
      </c>
      <c r="V111" s="10">
        <v>5.229378333333334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4.311471452200001</v>
      </c>
      <c r="AW111" s="9">
        <v>5.653400832306519</v>
      </c>
      <c r="AX111" s="9">
        <v>0</v>
      </c>
      <c r="AY111" s="9">
        <v>0</v>
      </c>
      <c r="AZ111" s="10">
        <v>5.619535899799999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0.5436311946666669</v>
      </c>
      <c r="BG111" s="9">
        <v>0</v>
      </c>
      <c r="BH111" s="9">
        <v>0</v>
      </c>
      <c r="BI111" s="9">
        <v>0</v>
      </c>
      <c r="BJ111" s="10">
        <v>0.0015623454999999997</v>
      </c>
      <c r="BK111" s="17">
        <f t="shared" si="2"/>
        <v>116.55223892143984</v>
      </c>
      <c r="BL111" s="16"/>
      <c r="BM111" s="50"/>
    </row>
    <row r="112" spans="1:65" s="12" customFormat="1" ht="15">
      <c r="A112" s="5"/>
      <c r="B112" s="8" t="s">
        <v>278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2.8998010536666667</v>
      </c>
      <c r="I112" s="9">
        <v>3.9535153973333337</v>
      </c>
      <c r="J112" s="9">
        <v>0</v>
      </c>
      <c r="K112" s="9">
        <v>0</v>
      </c>
      <c r="L112" s="10">
        <v>3.3331685280666674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1.5097006343666666</v>
      </c>
      <c r="S112" s="9">
        <v>0</v>
      </c>
      <c r="T112" s="9">
        <v>1.3062376892666667</v>
      </c>
      <c r="U112" s="9">
        <v>0</v>
      </c>
      <c r="V112" s="10">
        <v>4.321856119166665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28.725096147233337</v>
      </c>
      <c r="AW112" s="9">
        <v>7.971893434052191</v>
      </c>
      <c r="AX112" s="9">
        <v>0</v>
      </c>
      <c r="AY112" s="9">
        <v>0</v>
      </c>
      <c r="AZ112" s="10">
        <v>5.555241347666667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5.627117693500001</v>
      </c>
      <c r="BG112" s="9">
        <v>0.5190903333333333</v>
      </c>
      <c r="BH112" s="9">
        <v>0</v>
      </c>
      <c r="BI112" s="9">
        <v>0</v>
      </c>
      <c r="BJ112" s="10">
        <v>0.4800347220333333</v>
      </c>
      <c r="BK112" s="17">
        <f t="shared" si="2"/>
        <v>66.20275309968554</v>
      </c>
      <c r="BL112" s="16"/>
      <c r="BM112" s="50"/>
    </row>
    <row r="113" spans="1:65" s="12" customFormat="1" ht="15">
      <c r="A113" s="5"/>
      <c r="B113" s="8" t="s">
        <v>183</v>
      </c>
      <c r="C113" s="11">
        <v>0</v>
      </c>
      <c r="D113" s="9">
        <v>1.7003788</v>
      </c>
      <c r="E113" s="9">
        <v>0</v>
      </c>
      <c r="F113" s="9">
        <v>0</v>
      </c>
      <c r="G113" s="10">
        <v>0</v>
      </c>
      <c r="H113" s="11">
        <v>0.2564738023333334</v>
      </c>
      <c r="I113" s="9">
        <v>0</v>
      </c>
      <c r="J113" s="9">
        <v>0</v>
      </c>
      <c r="K113" s="9">
        <v>0</v>
      </c>
      <c r="L113" s="10">
        <v>11.649436857033333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0.14524068916666666</v>
      </c>
      <c r="S113" s="9">
        <v>1.4169823333333333</v>
      </c>
      <c r="T113" s="9">
        <v>0</v>
      </c>
      <c r="U113" s="9">
        <v>0</v>
      </c>
      <c r="V113" s="10">
        <v>0.1113762328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10.3562397396</v>
      </c>
      <c r="AW113" s="9">
        <v>6.438843179024175</v>
      </c>
      <c r="AX113" s="9">
        <v>0</v>
      </c>
      <c r="AY113" s="9">
        <v>0</v>
      </c>
      <c r="AZ113" s="10">
        <v>6.043069568033333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1.049219260533333</v>
      </c>
      <c r="BG113" s="9">
        <v>4.529489249999999</v>
      </c>
      <c r="BH113" s="9">
        <v>0</v>
      </c>
      <c r="BI113" s="9">
        <v>0</v>
      </c>
      <c r="BJ113" s="10">
        <v>1.3250023826333333</v>
      </c>
      <c r="BK113" s="17">
        <f t="shared" si="2"/>
        <v>45.02175209449084</v>
      </c>
      <c r="BL113" s="16"/>
      <c r="BM113" s="50"/>
    </row>
    <row r="114" spans="1:65" s="12" customFormat="1" ht="15">
      <c r="A114" s="5"/>
      <c r="B114" s="8" t="s">
        <v>184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14.278068823633332</v>
      </c>
      <c r="I114" s="9">
        <v>73.12992530446667</v>
      </c>
      <c r="J114" s="9">
        <v>0</v>
      </c>
      <c r="K114" s="9">
        <v>0</v>
      </c>
      <c r="L114" s="10">
        <v>5.704507329299998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2.1786901918000003</v>
      </c>
      <c r="S114" s="9">
        <v>8.584221683133332</v>
      </c>
      <c r="T114" s="9">
        <v>7.239441666666667</v>
      </c>
      <c r="U114" s="9">
        <v>0</v>
      </c>
      <c r="V114" s="10">
        <v>6.9462386264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0.11416069333333333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144.66702284339996</v>
      </c>
      <c r="AW114" s="9">
        <v>54.41362850955203</v>
      </c>
      <c r="AX114" s="9">
        <v>0</v>
      </c>
      <c r="AY114" s="9">
        <v>0</v>
      </c>
      <c r="AZ114" s="10">
        <v>103.04504324563332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23.650992600899993</v>
      </c>
      <c r="BG114" s="9">
        <v>5.852817831533334</v>
      </c>
      <c r="BH114" s="9">
        <v>0</v>
      </c>
      <c r="BI114" s="9">
        <v>0</v>
      </c>
      <c r="BJ114" s="10">
        <v>25.110677400800004</v>
      </c>
      <c r="BK114" s="17">
        <f t="shared" si="2"/>
        <v>474.91543675055203</v>
      </c>
      <c r="BL114" s="16"/>
      <c r="BM114" s="50"/>
    </row>
    <row r="115" spans="1:65" s="12" customFormat="1" ht="15">
      <c r="A115" s="5"/>
      <c r="B115" s="8" t="s">
        <v>185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3.5987408635</v>
      </c>
      <c r="I115" s="9">
        <v>30.047938596166667</v>
      </c>
      <c r="J115" s="9">
        <v>0</v>
      </c>
      <c r="K115" s="9">
        <v>0</v>
      </c>
      <c r="L115" s="10">
        <v>3.294954976733333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3.7532640531666672</v>
      </c>
      <c r="S115" s="9">
        <v>7.974866713233337</v>
      </c>
      <c r="T115" s="9">
        <v>0</v>
      </c>
      <c r="U115" s="9">
        <v>0</v>
      </c>
      <c r="V115" s="10">
        <v>4.016279653599999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0.03556356666666667</v>
      </c>
      <c r="AC115" s="9">
        <v>4.267628</v>
      </c>
      <c r="AD115" s="9">
        <v>0</v>
      </c>
      <c r="AE115" s="9">
        <v>0</v>
      </c>
      <c r="AF115" s="10">
        <v>0.9034761073333333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109.3249033736667</v>
      </c>
      <c r="AW115" s="9">
        <v>54.6623733884983</v>
      </c>
      <c r="AX115" s="9">
        <v>0</v>
      </c>
      <c r="AY115" s="9">
        <v>0</v>
      </c>
      <c r="AZ115" s="10">
        <v>57.70730109376665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17.125529472633335</v>
      </c>
      <c r="BG115" s="9">
        <v>12.484855376633332</v>
      </c>
      <c r="BH115" s="9">
        <v>0</v>
      </c>
      <c r="BI115" s="9">
        <v>0</v>
      </c>
      <c r="BJ115" s="10">
        <v>24.656702894033334</v>
      </c>
      <c r="BK115" s="17">
        <f t="shared" si="2"/>
        <v>333.85437812963164</v>
      </c>
      <c r="BL115" s="16"/>
      <c r="BM115" s="50"/>
    </row>
    <row r="116" spans="1:65" s="12" customFormat="1" ht="15">
      <c r="A116" s="5"/>
      <c r="B116" s="8" t="s">
        <v>186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0.010153289999999999</v>
      </c>
      <c r="I116" s="9">
        <v>0</v>
      </c>
      <c r="J116" s="9">
        <v>0</v>
      </c>
      <c r="K116" s="9">
        <v>0</v>
      </c>
      <c r="L116" s="10">
        <v>0.07445746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</v>
      </c>
      <c r="S116" s="9">
        <v>0</v>
      </c>
      <c r="T116" s="9">
        <v>0</v>
      </c>
      <c r="U116" s="9">
        <v>0</v>
      </c>
      <c r="V116" s="10">
        <v>0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0</v>
      </c>
      <c r="AW116" s="9">
        <v>0</v>
      </c>
      <c r="AX116" s="9">
        <v>0</v>
      </c>
      <c r="AY116" s="9">
        <v>0</v>
      </c>
      <c r="AZ116" s="10">
        <v>4.312852266666666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</v>
      </c>
      <c r="BG116" s="9">
        <v>0</v>
      </c>
      <c r="BH116" s="9">
        <v>0</v>
      </c>
      <c r="BI116" s="9">
        <v>0</v>
      </c>
      <c r="BJ116" s="10">
        <v>0.0026955326666666664</v>
      </c>
      <c r="BK116" s="17">
        <f t="shared" si="2"/>
        <v>4.400158549333333</v>
      </c>
      <c r="BL116" s="16"/>
      <c r="BM116" s="50"/>
    </row>
    <row r="117" spans="1:65" s="12" customFormat="1" ht="15">
      <c r="A117" s="5"/>
      <c r="B117" s="8" t="s">
        <v>187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2.408269226</v>
      </c>
      <c r="I117" s="9">
        <v>360.4111164927</v>
      </c>
      <c r="J117" s="9">
        <v>0</v>
      </c>
      <c r="K117" s="9">
        <v>0</v>
      </c>
      <c r="L117" s="10">
        <v>0.9071646573333333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0.128055482</v>
      </c>
      <c r="S117" s="9">
        <v>111.53219399999999</v>
      </c>
      <c r="T117" s="9">
        <v>0</v>
      </c>
      <c r="U117" s="9">
        <v>0</v>
      </c>
      <c r="V117" s="10">
        <v>0.013769406666666668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0.13627546666666668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23.0182222458</v>
      </c>
      <c r="AW117" s="9">
        <v>11.356756369429977</v>
      </c>
      <c r="AX117" s="9">
        <v>0</v>
      </c>
      <c r="AY117" s="9">
        <v>0</v>
      </c>
      <c r="AZ117" s="10">
        <v>5.5580851873666655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0.7767701601333333</v>
      </c>
      <c r="BG117" s="9">
        <v>0</v>
      </c>
      <c r="BH117" s="9">
        <v>0</v>
      </c>
      <c r="BI117" s="9">
        <v>0</v>
      </c>
      <c r="BJ117" s="10">
        <v>0.7355437139333334</v>
      </c>
      <c r="BK117" s="17">
        <f t="shared" si="2"/>
        <v>516.98222240803</v>
      </c>
      <c r="BL117" s="16"/>
      <c r="BM117" s="50"/>
    </row>
    <row r="118" spans="1:65" s="12" customFormat="1" ht="15">
      <c r="A118" s="5"/>
      <c r="B118" s="8" t="s">
        <v>188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1.40339148</v>
      </c>
      <c r="I118" s="9">
        <v>68.7937</v>
      </c>
      <c r="J118" s="9">
        <v>0</v>
      </c>
      <c r="K118" s="9">
        <v>0</v>
      </c>
      <c r="L118" s="10">
        <v>0.09279786633333334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0.10181467599999999</v>
      </c>
      <c r="S118" s="9">
        <v>34.751501483400006</v>
      </c>
      <c r="T118" s="9">
        <v>0</v>
      </c>
      <c r="U118" s="9">
        <v>0</v>
      </c>
      <c r="V118" s="10">
        <v>0.023439529766666665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1.6653423943333334</v>
      </c>
      <c r="AW118" s="9">
        <v>18.53373441730618</v>
      </c>
      <c r="AX118" s="9">
        <v>0</v>
      </c>
      <c r="AY118" s="9">
        <v>0</v>
      </c>
      <c r="AZ118" s="10">
        <v>3.802514430966667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1.6692818075</v>
      </c>
      <c r="BG118" s="9">
        <v>0</v>
      </c>
      <c r="BH118" s="9">
        <v>0</v>
      </c>
      <c r="BI118" s="9">
        <v>0</v>
      </c>
      <c r="BJ118" s="10">
        <v>8.9072514633</v>
      </c>
      <c r="BK118" s="17">
        <f t="shared" si="2"/>
        <v>139.74476954890616</v>
      </c>
      <c r="BL118" s="16"/>
      <c r="BM118" s="50"/>
    </row>
    <row r="119" spans="1:65" s="12" customFormat="1" ht="15">
      <c r="A119" s="5"/>
      <c r="B119" s="8" t="s">
        <v>189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1.1063017526333332</v>
      </c>
      <c r="I119" s="9">
        <v>107.92049626613336</v>
      </c>
      <c r="J119" s="9">
        <v>0</v>
      </c>
      <c r="K119" s="9">
        <v>0</v>
      </c>
      <c r="L119" s="10">
        <v>0.5890855768666666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0.015642330633333337</v>
      </c>
      <c r="S119" s="9">
        <v>74.50700813306668</v>
      </c>
      <c r="T119" s="9">
        <v>0</v>
      </c>
      <c r="U119" s="9">
        <v>0</v>
      </c>
      <c r="V119" s="10">
        <v>0.09861036676666667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11.412312427866667</v>
      </c>
      <c r="AW119" s="9">
        <v>14.552821806343083</v>
      </c>
      <c r="AX119" s="9">
        <v>0</v>
      </c>
      <c r="AY119" s="9">
        <v>0</v>
      </c>
      <c r="AZ119" s="10">
        <v>4.6428426913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0.7530152685333333</v>
      </c>
      <c r="BG119" s="9">
        <v>0.13539106666666667</v>
      </c>
      <c r="BH119" s="9">
        <v>0</v>
      </c>
      <c r="BI119" s="9">
        <v>0</v>
      </c>
      <c r="BJ119" s="10">
        <v>0.10353925003333334</v>
      </c>
      <c r="BK119" s="17">
        <f t="shared" si="2"/>
        <v>215.8370669368431</v>
      </c>
      <c r="BL119" s="16"/>
      <c r="BM119" s="50"/>
    </row>
    <row r="120" spans="1:65" s="12" customFormat="1" ht="15">
      <c r="A120" s="5"/>
      <c r="B120" s="8" t="s">
        <v>190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1.6439696632333332</v>
      </c>
      <c r="I120" s="9">
        <v>13.16214074</v>
      </c>
      <c r="J120" s="9">
        <v>0</v>
      </c>
      <c r="K120" s="9">
        <v>0</v>
      </c>
      <c r="L120" s="10">
        <v>3.393923035966667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0.5157002806666667</v>
      </c>
      <c r="S120" s="9">
        <v>1.3529762956666669</v>
      </c>
      <c r="T120" s="9">
        <v>0.9469166</v>
      </c>
      <c r="U120" s="9">
        <v>0</v>
      </c>
      <c r="V120" s="10">
        <v>0.6933780324666665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24.320437271533333</v>
      </c>
      <c r="AW120" s="9">
        <v>16.610048339631618</v>
      </c>
      <c r="AX120" s="9">
        <v>0</v>
      </c>
      <c r="AY120" s="9">
        <v>0</v>
      </c>
      <c r="AZ120" s="10">
        <v>22.665514446766668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4.0023509939999995</v>
      </c>
      <c r="BG120" s="9">
        <v>3.8498504638666664</v>
      </c>
      <c r="BH120" s="9">
        <v>0</v>
      </c>
      <c r="BI120" s="9">
        <v>0</v>
      </c>
      <c r="BJ120" s="10">
        <v>6.398424417199999</v>
      </c>
      <c r="BK120" s="17">
        <f t="shared" si="2"/>
        <v>99.5556305809983</v>
      </c>
      <c r="BL120" s="16"/>
      <c r="BM120" s="50"/>
    </row>
    <row r="121" spans="1:65" s="12" customFormat="1" ht="15">
      <c r="A121" s="5"/>
      <c r="B121" s="8" t="s">
        <v>191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6.6024009352999995</v>
      </c>
      <c r="I121" s="9">
        <v>1.5754700258999998</v>
      </c>
      <c r="J121" s="9">
        <v>0</v>
      </c>
      <c r="K121" s="9">
        <v>0</v>
      </c>
      <c r="L121" s="10">
        <v>10.415910819833334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1.6720516326333332</v>
      </c>
      <c r="S121" s="9">
        <v>16.542113996033333</v>
      </c>
      <c r="T121" s="9">
        <v>0</v>
      </c>
      <c r="U121" s="9">
        <v>0</v>
      </c>
      <c r="V121" s="10">
        <v>4.891906898199999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0.23747606</v>
      </c>
      <c r="AC121" s="9">
        <v>0</v>
      </c>
      <c r="AD121" s="9">
        <v>0</v>
      </c>
      <c r="AE121" s="9">
        <v>0</v>
      </c>
      <c r="AF121" s="10">
        <v>0.4512074768666666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93.21899692226667</v>
      </c>
      <c r="AW121" s="9">
        <v>63.042578442126064</v>
      </c>
      <c r="AX121" s="9">
        <v>0</v>
      </c>
      <c r="AY121" s="9">
        <v>0</v>
      </c>
      <c r="AZ121" s="10">
        <v>85.27966751263335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17.962179853633334</v>
      </c>
      <c r="BG121" s="9">
        <v>3.7977989063</v>
      </c>
      <c r="BH121" s="9">
        <v>0.2095377</v>
      </c>
      <c r="BI121" s="9">
        <v>0</v>
      </c>
      <c r="BJ121" s="10">
        <v>21.630954958700002</v>
      </c>
      <c r="BK121" s="17">
        <f t="shared" si="2"/>
        <v>327.5302521404261</v>
      </c>
      <c r="BL121" s="16"/>
      <c r="BM121" s="50"/>
    </row>
    <row r="122" spans="1:65" s="12" customFormat="1" ht="15">
      <c r="A122" s="5"/>
      <c r="B122" s="8" t="s">
        <v>192</v>
      </c>
      <c r="C122" s="11">
        <v>0</v>
      </c>
      <c r="D122" s="9">
        <v>211.374124</v>
      </c>
      <c r="E122" s="9">
        <v>0</v>
      </c>
      <c r="F122" s="9">
        <v>0</v>
      </c>
      <c r="G122" s="10">
        <v>0</v>
      </c>
      <c r="H122" s="11">
        <v>0.043082624</v>
      </c>
      <c r="I122" s="9">
        <v>0</v>
      </c>
      <c r="J122" s="9">
        <v>0</v>
      </c>
      <c r="K122" s="9">
        <v>0</v>
      </c>
      <c r="L122" s="10">
        <v>0.4280043564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</v>
      </c>
      <c r="S122" s="9">
        <v>0</v>
      </c>
      <c r="T122" s="9">
        <v>0</v>
      </c>
      <c r="U122" s="9">
        <v>0</v>
      </c>
      <c r="V122" s="10">
        <v>0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1.3212575787666665</v>
      </c>
      <c r="AW122" s="9">
        <v>0.008395149618991033</v>
      </c>
      <c r="AX122" s="9">
        <v>0</v>
      </c>
      <c r="AY122" s="9">
        <v>0</v>
      </c>
      <c r="AZ122" s="10">
        <v>0.32199323413333336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0.07242449399999999</v>
      </c>
      <c r="BG122" s="9">
        <v>0</v>
      </c>
      <c r="BH122" s="9">
        <v>0</v>
      </c>
      <c r="BI122" s="9">
        <v>0</v>
      </c>
      <c r="BJ122" s="10">
        <v>0.009388360333333333</v>
      </c>
      <c r="BK122" s="17">
        <f t="shared" si="2"/>
        <v>213.57866979725233</v>
      </c>
      <c r="BL122" s="16"/>
      <c r="BM122" s="50"/>
    </row>
    <row r="123" spans="1:65" s="12" customFormat="1" ht="15">
      <c r="A123" s="5"/>
      <c r="B123" s="8" t="s">
        <v>193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</v>
      </c>
      <c r="I123" s="9">
        <v>0</v>
      </c>
      <c r="J123" s="9">
        <v>0</v>
      </c>
      <c r="K123" s="9">
        <v>0</v>
      </c>
      <c r="L123" s="10">
        <v>0.021072602800000003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</v>
      </c>
      <c r="S123" s="9">
        <v>0</v>
      </c>
      <c r="T123" s="9">
        <v>0</v>
      </c>
      <c r="U123" s="9">
        <v>0</v>
      </c>
      <c r="V123" s="10">
        <v>0.002352943966666667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0.33494816663848304</v>
      </c>
      <c r="AW123" s="9">
        <v>0</v>
      </c>
      <c r="AX123" s="9">
        <v>0</v>
      </c>
      <c r="AY123" s="9">
        <v>0</v>
      </c>
      <c r="AZ123" s="10">
        <v>14.363327408033332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</v>
      </c>
      <c r="BG123" s="9">
        <v>0</v>
      </c>
      <c r="BH123" s="9">
        <v>0</v>
      </c>
      <c r="BI123" s="9">
        <v>0</v>
      </c>
      <c r="BJ123" s="10">
        <v>0</v>
      </c>
      <c r="BK123" s="17">
        <f t="shared" si="2"/>
        <v>14.721701121438482</v>
      </c>
      <c r="BL123" s="16"/>
      <c r="BM123" s="50"/>
    </row>
    <row r="124" spans="1:65" s="12" customFormat="1" ht="15">
      <c r="A124" s="5"/>
      <c r="B124" s="8" t="s">
        <v>194</v>
      </c>
      <c r="C124" s="11">
        <v>0</v>
      </c>
      <c r="D124" s="9">
        <v>367.14438785979996</v>
      </c>
      <c r="E124" s="9">
        <v>0</v>
      </c>
      <c r="F124" s="9">
        <v>0</v>
      </c>
      <c r="G124" s="10">
        <v>0</v>
      </c>
      <c r="H124" s="11">
        <v>0</v>
      </c>
      <c r="I124" s="9">
        <v>0</v>
      </c>
      <c r="J124" s="9">
        <v>0</v>
      </c>
      <c r="K124" s="9">
        <v>0</v>
      </c>
      <c r="L124" s="10">
        <v>0.16970784279999995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</v>
      </c>
      <c r="S124" s="9">
        <v>0</v>
      </c>
      <c r="T124" s="9">
        <v>0</v>
      </c>
      <c r="U124" s="9">
        <v>0</v>
      </c>
      <c r="V124" s="10">
        <v>0.0010694384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0.41275260055217694</v>
      </c>
      <c r="AW124" s="9">
        <v>0</v>
      </c>
      <c r="AX124" s="9">
        <v>0</v>
      </c>
      <c r="AY124" s="9">
        <v>0</v>
      </c>
      <c r="AZ124" s="10">
        <v>0.07830189356666666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0.019780433266666668</v>
      </c>
      <c r="BG124" s="9">
        <v>0</v>
      </c>
      <c r="BH124" s="9">
        <v>0</v>
      </c>
      <c r="BI124" s="9">
        <v>0</v>
      </c>
      <c r="BJ124" s="10">
        <v>0.06088668296666666</v>
      </c>
      <c r="BK124" s="17">
        <f t="shared" si="2"/>
        <v>367.8868867513521</v>
      </c>
      <c r="BL124" s="16"/>
      <c r="BM124" s="50"/>
    </row>
    <row r="125" spans="1:65" s="12" customFormat="1" ht="15">
      <c r="A125" s="5"/>
      <c r="B125" s="8" t="s">
        <v>195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5.6815707947666665</v>
      </c>
      <c r="I125" s="9">
        <v>50.887903733333324</v>
      </c>
      <c r="J125" s="9">
        <v>0</v>
      </c>
      <c r="K125" s="9">
        <v>0</v>
      </c>
      <c r="L125" s="10">
        <v>5.396019429833333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0.7797842922666665</v>
      </c>
      <c r="S125" s="9">
        <v>0.27960386666666665</v>
      </c>
      <c r="T125" s="9">
        <v>0.3495048333333334</v>
      </c>
      <c r="U125" s="9">
        <v>0</v>
      </c>
      <c r="V125" s="10">
        <v>3.8581523885000006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0.13746333333333333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79.31766191703332</v>
      </c>
      <c r="AW125" s="9">
        <v>40.21250214617931</v>
      </c>
      <c r="AX125" s="9">
        <v>0</v>
      </c>
      <c r="AY125" s="9">
        <v>0</v>
      </c>
      <c r="AZ125" s="10">
        <v>45.679964707100005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24.074766239233334</v>
      </c>
      <c r="BG125" s="9">
        <v>5.6495505278666664</v>
      </c>
      <c r="BH125" s="9">
        <v>0</v>
      </c>
      <c r="BI125" s="9">
        <v>0</v>
      </c>
      <c r="BJ125" s="10">
        <v>18.177434899200005</v>
      </c>
      <c r="BK125" s="17">
        <f t="shared" si="2"/>
        <v>280.48188310864595</v>
      </c>
      <c r="BL125" s="16"/>
      <c r="BM125" s="50"/>
    </row>
    <row r="126" spans="1:65" s="12" customFormat="1" ht="15">
      <c r="A126" s="5"/>
      <c r="B126" s="8" t="s">
        <v>112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7.637660071633333</v>
      </c>
      <c r="I126" s="9">
        <v>1.03518625</v>
      </c>
      <c r="J126" s="9">
        <v>0</v>
      </c>
      <c r="K126" s="9">
        <v>0</v>
      </c>
      <c r="L126" s="10">
        <v>3.587510804733333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1.3726226986</v>
      </c>
      <c r="S126" s="9">
        <v>0.4140745</v>
      </c>
      <c r="T126" s="9">
        <v>0</v>
      </c>
      <c r="U126" s="9">
        <v>0</v>
      </c>
      <c r="V126" s="10">
        <v>1.2626634334333335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0.6766705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59.635497085200015</v>
      </c>
      <c r="AW126" s="9">
        <v>21.544670707139762</v>
      </c>
      <c r="AX126" s="9">
        <v>0</v>
      </c>
      <c r="AY126" s="9">
        <v>0</v>
      </c>
      <c r="AZ126" s="10">
        <v>29.082701367866672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12.361598401333334</v>
      </c>
      <c r="BG126" s="9">
        <v>1.7763276498333331</v>
      </c>
      <c r="BH126" s="9">
        <v>0</v>
      </c>
      <c r="BI126" s="9">
        <v>0</v>
      </c>
      <c r="BJ126" s="10">
        <v>9.705656375399998</v>
      </c>
      <c r="BK126" s="17">
        <f t="shared" si="2"/>
        <v>150.0928398451731</v>
      </c>
      <c r="BL126" s="16"/>
      <c r="BM126" s="50"/>
    </row>
    <row r="127" spans="1:65" s="12" customFormat="1" ht="15">
      <c r="A127" s="5"/>
      <c r="B127" s="8" t="s">
        <v>113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0.1520219028333333</v>
      </c>
      <c r="I127" s="9">
        <v>901.6268485922333</v>
      </c>
      <c r="J127" s="9">
        <v>0</v>
      </c>
      <c r="K127" s="9">
        <v>0</v>
      </c>
      <c r="L127" s="10">
        <v>0.20610994116666662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0.016076690733333333</v>
      </c>
      <c r="S127" s="9">
        <v>443.41438501486664</v>
      </c>
      <c r="T127" s="9">
        <v>0</v>
      </c>
      <c r="U127" s="9">
        <v>0</v>
      </c>
      <c r="V127" s="10">
        <v>4.197717196366667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617.82966</v>
      </c>
      <c r="AS127" s="9">
        <v>0</v>
      </c>
      <c r="AT127" s="9">
        <v>0</v>
      </c>
      <c r="AU127" s="10">
        <v>0</v>
      </c>
      <c r="AV127" s="11">
        <v>0.9181339934666667</v>
      </c>
      <c r="AW127" s="9">
        <v>41.29379274619771</v>
      </c>
      <c r="AX127" s="9">
        <v>0</v>
      </c>
      <c r="AY127" s="9">
        <v>0</v>
      </c>
      <c r="AZ127" s="10">
        <v>9.381552094666667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0.03494960433333334</v>
      </c>
      <c r="BG127" s="9">
        <v>0</v>
      </c>
      <c r="BH127" s="9">
        <v>0</v>
      </c>
      <c r="BI127" s="9">
        <v>0</v>
      </c>
      <c r="BJ127" s="10">
        <v>0.08024985609999999</v>
      </c>
      <c r="BK127" s="17">
        <f t="shared" si="2"/>
        <v>2019.1514976329643</v>
      </c>
      <c r="BL127" s="16"/>
      <c r="BM127" s="50"/>
    </row>
    <row r="128" spans="1:65" s="12" customFormat="1" ht="15">
      <c r="A128" s="5"/>
      <c r="B128" s="8" t="s">
        <v>114</v>
      </c>
      <c r="C128" s="11">
        <v>0</v>
      </c>
      <c r="D128" s="9">
        <v>212.5870162915333</v>
      </c>
      <c r="E128" s="9">
        <v>0</v>
      </c>
      <c r="F128" s="9">
        <v>0</v>
      </c>
      <c r="G128" s="10">
        <v>128.37043558370004</v>
      </c>
      <c r="H128" s="11">
        <v>0.39874992969999995</v>
      </c>
      <c r="I128" s="9">
        <v>288.56094445286664</v>
      </c>
      <c r="J128" s="9">
        <v>0</v>
      </c>
      <c r="K128" s="9">
        <v>0</v>
      </c>
      <c r="L128" s="10">
        <v>0.04516397876666667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0.0005249838333333334</v>
      </c>
      <c r="S128" s="9">
        <v>0</v>
      </c>
      <c r="T128" s="9">
        <v>0</v>
      </c>
      <c r="U128" s="9">
        <v>0</v>
      </c>
      <c r="V128" s="10">
        <v>0.014825736666666667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0.5724518523999998</v>
      </c>
      <c r="AW128" s="9">
        <v>40.74147613624586</v>
      </c>
      <c r="AX128" s="9">
        <v>0</v>
      </c>
      <c r="AY128" s="9">
        <v>0</v>
      </c>
      <c r="AZ128" s="10">
        <v>2.7695616029333334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</v>
      </c>
      <c r="BG128" s="9">
        <v>1.4278523918333335</v>
      </c>
      <c r="BH128" s="9">
        <v>1.4767303333333335</v>
      </c>
      <c r="BI128" s="9">
        <v>0</v>
      </c>
      <c r="BJ128" s="10">
        <v>0.4326317785333333</v>
      </c>
      <c r="BK128" s="17">
        <f t="shared" si="2"/>
        <v>677.3983650523458</v>
      </c>
      <c r="BL128" s="16"/>
      <c r="BM128" s="50"/>
    </row>
    <row r="129" spans="1:65" s="12" customFormat="1" ht="15">
      <c r="A129" s="5"/>
      <c r="B129" s="8" t="s">
        <v>210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17.6081257275</v>
      </c>
      <c r="I129" s="9">
        <v>0</v>
      </c>
      <c r="J129" s="9">
        <v>0</v>
      </c>
      <c r="K129" s="9">
        <v>0</v>
      </c>
      <c r="L129" s="10">
        <v>0.593839445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2.1639417879333323</v>
      </c>
      <c r="S129" s="9">
        <v>0</v>
      </c>
      <c r="T129" s="9">
        <v>0</v>
      </c>
      <c r="U129" s="9">
        <v>0</v>
      </c>
      <c r="V129" s="10">
        <v>0.005684568800000001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123.94565432609997</v>
      </c>
      <c r="AW129" s="9">
        <v>33.88692898050461</v>
      </c>
      <c r="AX129" s="9">
        <v>0</v>
      </c>
      <c r="AY129" s="9">
        <v>0</v>
      </c>
      <c r="AZ129" s="10">
        <v>19.014611676733335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3.0639227522666665</v>
      </c>
      <c r="BG129" s="9">
        <v>5.641856906666666</v>
      </c>
      <c r="BH129" s="9">
        <v>1.1953086666666666</v>
      </c>
      <c r="BI129" s="9">
        <v>0</v>
      </c>
      <c r="BJ129" s="10">
        <v>2.780941323833333</v>
      </c>
      <c r="BK129" s="17">
        <f t="shared" si="2"/>
        <v>209.90081616200462</v>
      </c>
      <c r="BL129" s="16"/>
      <c r="BM129" s="50"/>
    </row>
    <row r="130" spans="1:65" s="12" customFormat="1" ht="15">
      <c r="A130" s="5"/>
      <c r="B130" s="8" t="s">
        <v>209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0.37796783266666667</v>
      </c>
      <c r="I130" s="9">
        <v>88.1729</v>
      </c>
      <c r="J130" s="9">
        <v>0</v>
      </c>
      <c r="K130" s="9">
        <v>0</v>
      </c>
      <c r="L130" s="10">
        <v>0.024688412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1.1763813174666666</v>
      </c>
      <c r="S130" s="9">
        <v>34.68134066666667</v>
      </c>
      <c r="T130" s="9">
        <v>0</v>
      </c>
      <c r="U130" s="9">
        <v>0</v>
      </c>
      <c r="V130" s="10">
        <v>0.011756386666666667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0.009387282666666668</v>
      </c>
      <c r="AW130" s="9">
        <v>2.346820666812442</v>
      </c>
      <c r="AX130" s="9">
        <v>0</v>
      </c>
      <c r="AY130" s="9">
        <v>0</v>
      </c>
      <c r="AZ130" s="10">
        <v>0.011734103333333334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1.175757154</v>
      </c>
      <c r="BG130" s="9">
        <v>0</v>
      </c>
      <c r="BH130" s="9">
        <v>0</v>
      </c>
      <c r="BI130" s="9">
        <v>0</v>
      </c>
      <c r="BJ130" s="10">
        <v>0.011734103333333334</v>
      </c>
      <c r="BK130" s="17">
        <f t="shared" si="2"/>
        <v>128.00046792561244</v>
      </c>
      <c r="BL130" s="16"/>
      <c r="BM130" s="50"/>
    </row>
    <row r="131" spans="1:65" s="12" customFormat="1" ht="15">
      <c r="A131" s="5"/>
      <c r="B131" s="8" t="s">
        <v>211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0.16976237670000005</v>
      </c>
      <c r="I131" s="9">
        <v>177.20192875000004</v>
      </c>
      <c r="J131" s="9">
        <v>0</v>
      </c>
      <c r="K131" s="9">
        <v>0</v>
      </c>
      <c r="L131" s="10">
        <v>0.9931509091000004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0.0005857914999999998</v>
      </c>
      <c r="S131" s="9">
        <v>58.57915</v>
      </c>
      <c r="T131" s="9">
        <v>0</v>
      </c>
      <c r="U131" s="9">
        <v>0</v>
      </c>
      <c r="V131" s="10">
        <v>0.0017573745000000003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0.3053716177799911</v>
      </c>
      <c r="AW131" s="9">
        <v>0</v>
      </c>
      <c r="AX131" s="9">
        <v>0</v>
      </c>
      <c r="AY131" s="9">
        <v>0</v>
      </c>
      <c r="AZ131" s="10">
        <v>0.289087152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0.000582837</v>
      </c>
      <c r="BG131" s="9">
        <v>0</v>
      </c>
      <c r="BH131" s="9">
        <v>0</v>
      </c>
      <c r="BI131" s="9">
        <v>0</v>
      </c>
      <c r="BJ131" s="10">
        <v>0.09383675699999999</v>
      </c>
      <c r="BK131" s="17">
        <f t="shared" si="2"/>
        <v>237.63521356558</v>
      </c>
      <c r="BL131" s="16"/>
      <c r="BM131" s="50"/>
    </row>
    <row r="132" spans="1:65" s="12" customFormat="1" ht="15">
      <c r="A132" s="5"/>
      <c r="B132" s="8" t="s">
        <v>212</v>
      </c>
      <c r="C132" s="11">
        <v>0</v>
      </c>
      <c r="D132" s="9">
        <v>65.66439922303333</v>
      </c>
      <c r="E132" s="9">
        <v>0</v>
      </c>
      <c r="F132" s="9">
        <v>0</v>
      </c>
      <c r="G132" s="10">
        <v>12.2908345</v>
      </c>
      <c r="H132" s="11">
        <v>1.7622715565</v>
      </c>
      <c r="I132" s="9">
        <v>210.70002000000002</v>
      </c>
      <c r="J132" s="9">
        <v>0</v>
      </c>
      <c r="K132" s="9">
        <v>0</v>
      </c>
      <c r="L132" s="10">
        <v>0.030551502900000003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0.0017558334999999998</v>
      </c>
      <c r="S132" s="9">
        <v>93.64445333333333</v>
      </c>
      <c r="T132" s="9">
        <v>0</v>
      </c>
      <c r="U132" s="9">
        <v>0</v>
      </c>
      <c r="V132" s="10">
        <v>0.0005969834333333332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0.10847203876614618</v>
      </c>
      <c r="AW132" s="9">
        <v>0</v>
      </c>
      <c r="AX132" s="9">
        <v>0</v>
      </c>
      <c r="AY132" s="9">
        <v>0</v>
      </c>
      <c r="AZ132" s="10">
        <v>0.023327320000000002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0.05248647000000001</v>
      </c>
      <c r="BG132" s="9">
        <v>0</v>
      </c>
      <c r="BH132" s="9">
        <v>0</v>
      </c>
      <c r="BI132" s="9">
        <v>0</v>
      </c>
      <c r="BJ132" s="10">
        <v>0.040239627</v>
      </c>
      <c r="BK132" s="17">
        <f t="shared" si="2"/>
        <v>384.31940838846623</v>
      </c>
      <c r="BL132" s="16"/>
      <c r="BM132" s="50"/>
    </row>
    <row r="133" spans="1:65" s="12" customFormat="1" ht="15">
      <c r="A133" s="5"/>
      <c r="B133" s="8" t="s">
        <v>213</v>
      </c>
      <c r="C133" s="11">
        <v>0</v>
      </c>
      <c r="D133" s="9">
        <v>40.912258333333334</v>
      </c>
      <c r="E133" s="9">
        <v>0</v>
      </c>
      <c r="F133" s="9">
        <v>0</v>
      </c>
      <c r="G133" s="10">
        <v>0</v>
      </c>
      <c r="H133" s="11">
        <v>0.4970254926666666</v>
      </c>
      <c r="I133" s="9">
        <v>116.89216666666667</v>
      </c>
      <c r="J133" s="9">
        <v>0</v>
      </c>
      <c r="K133" s="9">
        <v>0</v>
      </c>
      <c r="L133" s="10">
        <v>0.3974333666666667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0.012473372633333332</v>
      </c>
      <c r="S133" s="9">
        <v>58.446083333333334</v>
      </c>
      <c r="T133" s="9">
        <v>0</v>
      </c>
      <c r="U133" s="9">
        <v>0</v>
      </c>
      <c r="V133" s="10">
        <v>0.006429069166666666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0.3523524033333333</v>
      </c>
      <c r="AW133" s="9">
        <v>11.6516754336021</v>
      </c>
      <c r="AX133" s="9">
        <v>0</v>
      </c>
      <c r="AY133" s="9">
        <v>0</v>
      </c>
      <c r="AZ133" s="10">
        <v>5.241606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5.4896504450000005</v>
      </c>
      <c r="BG133" s="9">
        <v>0.8153609333333333</v>
      </c>
      <c r="BH133" s="9">
        <v>0</v>
      </c>
      <c r="BI133" s="9">
        <v>0</v>
      </c>
      <c r="BJ133" s="10">
        <v>0.8153609333333333</v>
      </c>
      <c r="BK133" s="17">
        <f t="shared" si="2"/>
        <v>241.52987578306875</v>
      </c>
      <c r="BL133" s="16"/>
      <c r="BM133" s="50"/>
    </row>
    <row r="134" spans="1:65" s="12" customFormat="1" ht="15">
      <c r="A134" s="5"/>
      <c r="B134" s="8" t="s">
        <v>214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4.3439633966999995</v>
      </c>
      <c r="I134" s="9">
        <v>28.939729266666664</v>
      </c>
      <c r="J134" s="9">
        <v>6.054336666666666</v>
      </c>
      <c r="K134" s="9">
        <v>0</v>
      </c>
      <c r="L134" s="10">
        <v>0.8346921907333333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0.7509598148666665</v>
      </c>
      <c r="S134" s="9">
        <v>0.3030445389333335</v>
      </c>
      <c r="T134" s="9">
        <v>3.4509719</v>
      </c>
      <c r="U134" s="9">
        <v>0</v>
      </c>
      <c r="V134" s="10">
        <v>0.174364896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14.561131137999999</v>
      </c>
      <c r="AW134" s="9">
        <v>2.7920562269989313</v>
      </c>
      <c r="AX134" s="9">
        <v>0</v>
      </c>
      <c r="AY134" s="9">
        <v>0</v>
      </c>
      <c r="AZ134" s="10">
        <v>10.1051970629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9.678739596166666</v>
      </c>
      <c r="BG134" s="9">
        <v>0</v>
      </c>
      <c r="BH134" s="9">
        <v>0</v>
      </c>
      <c r="BI134" s="9">
        <v>0</v>
      </c>
      <c r="BJ134" s="10">
        <v>0.482552969</v>
      </c>
      <c r="BK134" s="17">
        <f t="shared" si="2"/>
        <v>82.47173966363226</v>
      </c>
      <c r="BL134" s="16"/>
      <c r="BM134" s="50"/>
    </row>
    <row r="135" spans="1:65" s="12" customFormat="1" ht="15">
      <c r="A135" s="5"/>
      <c r="B135" s="8" t="s">
        <v>215</v>
      </c>
      <c r="C135" s="11">
        <v>0</v>
      </c>
      <c r="D135" s="9">
        <v>40.863596666666666</v>
      </c>
      <c r="E135" s="9">
        <v>0</v>
      </c>
      <c r="F135" s="9">
        <v>0</v>
      </c>
      <c r="G135" s="10">
        <v>0</v>
      </c>
      <c r="H135" s="11">
        <v>0.22369900346666666</v>
      </c>
      <c r="I135" s="9">
        <v>396.02662826666665</v>
      </c>
      <c r="J135" s="9">
        <v>0</v>
      </c>
      <c r="K135" s="9">
        <v>0</v>
      </c>
      <c r="L135" s="10">
        <v>0.24284651733333332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147.108948</v>
      </c>
      <c r="T135" s="9">
        <v>0</v>
      </c>
      <c r="U135" s="9">
        <v>0</v>
      </c>
      <c r="V135" s="10">
        <v>0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0.001163715666666667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1.1581298314666668</v>
      </c>
      <c r="AW135" s="9">
        <v>1.2219014498174188</v>
      </c>
      <c r="AX135" s="9">
        <v>0</v>
      </c>
      <c r="AY135" s="9">
        <v>0</v>
      </c>
      <c r="AZ135" s="10">
        <v>4.1437575823333335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0.03549332783333333</v>
      </c>
      <c r="BG135" s="9">
        <v>0</v>
      </c>
      <c r="BH135" s="9">
        <v>0</v>
      </c>
      <c r="BI135" s="9">
        <v>0</v>
      </c>
      <c r="BJ135" s="10">
        <v>0.05294906283333333</v>
      </c>
      <c r="BK135" s="17">
        <f t="shared" si="2"/>
        <v>591.0791134240842</v>
      </c>
      <c r="BL135" s="16"/>
      <c r="BM135" s="50"/>
    </row>
    <row r="136" spans="1:65" s="12" customFormat="1" ht="15">
      <c r="A136" s="5"/>
      <c r="B136" s="8" t="s">
        <v>216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1.4010332862</v>
      </c>
      <c r="I136" s="9">
        <v>111.10770178333333</v>
      </c>
      <c r="J136" s="9">
        <v>0</v>
      </c>
      <c r="K136" s="9">
        <v>0</v>
      </c>
      <c r="L136" s="10">
        <v>0.022265016433333333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10.258227466666666</v>
      </c>
      <c r="S136" s="9">
        <v>40.79976833333333</v>
      </c>
      <c r="T136" s="9">
        <v>0</v>
      </c>
      <c r="U136" s="9">
        <v>0</v>
      </c>
      <c r="V136" s="10">
        <v>0.0010491368999999999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0.21922557750000002</v>
      </c>
      <c r="AW136" s="9">
        <v>3.892538083333333</v>
      </c>
      <c r="AX136" s="9">
        <v>0</v>
      </c>
      <c r="AY136" s="9">
        <v>0</v>
      </c>
      <c r="AZ136" s="10">
        <v>0.16034933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1.167761425</v>
      </c>
      <c r="BG136" s="9">
        <v>0</v>
      </c>
      <c r="BH136" s="9">
        <v>0</v>
      </c>
      <c r="BI136" s="9">
        <v>0</v>
      </c>
      <c r="BJ136" s="10">
        <v>1.0937451038333335</v>
      </c>
      <c r="BK136" s="17">
        <f t="shared" si="2"/>
        <v>170.12366454253333</v>
      </c>
      <c r="BL136" s="16"/>
      <c r="BM136" s="50"/>
    </row>
    <row r="137" spans="1:65" s="12" customFormat="1" ht="15">
      <c r="A137" s="5"/>
      <c r="B137" s="8" t="s">
        <v>217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17.697490031666668</v>
      </c>
      <c r="I137" s="9">
        <v>66.474935</v>
      </c>
      <c r="J137" s="9">
        <v>0</v>
      </c>
      <c r="K137" s="9">
        <v>0</v>
      </c>
      <c r="L137" s="10">
        <v>0.03561215583333333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29.190291666666667</v>
      </c>
      <c r="T137" s="9">
        <v>0</v>
      </c>
      <c r="U137" s="9">
        <v>0</v>
      </c>
      <c r="V137" s="10">
        <v>0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0.0005818603333333332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0.3782092166666667</v>
      </c>
      <c r="AW137" s="9">
        <v>3.7820921666666667</v>
      </c>
      <c r="AX137" s="9">
        <v>0</v>
      </c>
      <c r="AY137" s="9">
        <v>0</v>
      </c>
      <c r="AZ137" s="10">
        <v>0.047712547333333334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0.05818603333333334</v>
      </c>
      <c r="BG137" s="9">
        <v>0</v>
      </c>
      <c r="BH137" s="9">
        <v>0</v>
      </c>
      <c r="BI137" s="9">
        <v>0</v>
      </c>
      <c r="BJ137" s="10">
        <v>0.03549348033333334</v>
      </c>
      <c r="BK137" s="17">
        <f t="shared" si="2"/>
        <v>117.70060415883333</v>
      </c>
      <c r="BL137" s="16"/>
      <c r="BM137" s="50"/>
    </row>
    <row r="138" spans="1:65" s="12" customFormat="1" ht="15">
      <c r="A138" s="5"/>
      <c r="B138" s="8" t="s">
        <v>218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0.7270513614999999</v>
      </c>
      <c r="I138" s="9">
        <v>37.23098666666667</v>
      </c>
      <c r="J138" s="9">
        <v>0</v>
      </c>
      <c r="K138" s="9">
        <v>0</v>
      </c>
      <c r="L138" s="10">
        <v>3.067426120000001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0.0058173416666666665</v>
      </c>
      <c r="S138" s="9">
        <v>0</v>
      </c>
      <c r="T138" s="9">
        <v>0</v>
      </c>
      <c r="U138" s="9">
        <v>0</v>
      </c>
      <c r="V138" s="10">
        <v>11.634683333333333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0.17591688232710187</v>
      </c>
      <c r="AW138" s="9">
        <v>0</v>
      </c>
      <c r="AX138" s="9">
        <v>0</v>
      </c>
      <c r="AY138" s="9">
        <v>0</v>
      </c>
      <c r="AZ138" s="10">
        <v>0.038268010000000005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</v>
      </c>
      <c r="BG138" s="9">
        <v>0</v>
      </c>
      <c r="BH138" s="9">
        <v>0</v>
      </c>
      <c r="BI138" s="9">
        <v>0</v>
      </c>
      <c r="BJ138" s="10">
        <v>0</v>
      </c>
      <c r="BK138" s="17">
        <f t="shared" si="2"/>
        <v>52.88014971549377</v>
      </c>
      <c r="BL138" s="16"/>
      <c r="BM138" s="50"/>
    </row>
    <row r="139" spans="1:65" s="12" customFormat="1" ht="15">
      <c r="A139" s="5"/>
      <c r="B139" s="8" t="s">
        <v>219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3.782173980133333</v>
      </c>
      <c r="I139" s="9">
        <v>5.774032793966665</v>
      </c>
      <c r="J139" s="9">
        <v>1.8084905</v>
      </c>
      <c r="K139" s="9">
        <v>0</v>
      </c>
      <c r="L139" s="10">
        <v>9.809119959166665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5.477359637833334</v>
      </c>
      <c r="S139" s="9">
        <v>6.1436956427</v>
      </c>
      <c r="T139" s="9">
        <v>3.315565916666667</v>
      </c>
      <c r="U139" s="9">
        <v>0</v>
      </c>
      <c r="V139" s="10">
        <v>5.6973127605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3.1474862666666668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41.583328863400006</v>
      </c>
      <c r="AW139" s="9">
        <v>11.494235243283054</v>
      </c>
      <c r="AX139" s="9">
        <v>0</v>
      </c>
      <c r="AY139" s="9">
        <v>0</v>
      </c>
      <c r="AZ139" s="10">
        <v>24.205336191333334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23.6371990243</v>
      </c>
      <c r="BG139" s="9">
        <v>14.419344628499998</v>
      </c>
      <c r="BH139" s="9">
        <v>0.05938653333333334</v>
      </c>
      <c r="BI139" s="9">
        <v>0</v>
      </c>
      <c r="BJ139" s="10">
        <v>6.416882656099999</v>
      </c>
      <c r="BK139" s="17">
        <f t="shared" si="2"/>
        <v>166.77095059788306</v>
      </c>
      <c r="BL139" s="16"/>
      <c r="BM139" s="50"/>
    </row>
    <row r="140" spans="1:65" s="12" customFormat="1" ht="15">
      <c r="A140" s="5"/>
      <c r="B140" s="8" t="s">
        <v>222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1.3036420706666667</v>
      </c>
      <c r="I140" s="9">
        <v>50.71588933333334</v>
      </c>
      <c r="J140" s="9">
        <v>0</v>
      </c>
      <c r="K140" s="9">
        <v>0</v>
      </c>
      <c r="L140" s="10">
        <v>0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0.011605466666666666</v>
      </c>
      <c r="S140" s="9">
        <v>0</v>
      </c>
      <c r="T140" s="9">
        <v>0</v>
      </c>
      <c r="U140" s="9">
        <v>0</v>
      </c>
      <c r="V140" s="10">
        <v>0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0.8964962333333334</v>
      </c>
      <c r="AW140" s="9">
        <v>27.762464000113315</v>
      </c>
      <c r="AX140" s="9">
        <v>0</v>
      </c>
      <c r="AY140" s="9">
        <v>0</v>
      </c>
      <c r="AZ140" s="10">
        <v>0.13300533783333335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2.3135386666666666</v>
      </c>
      <c r="BG140" s="9">
        <v>0</v>
      </c>
      <c r="BH140" s="9">
        <v>0</v>
      </c>
      <c r="BI140" s="9">
        <v>0</v>
      </c>
      <c r="BJ140" s="10">
        <v>0.023135386666666667</v>
      </c>
      <c r="BK140" s="17">
        <f t="shared" si="2"/>
        <v>83.15977649528</v>
      </c>
      <c r="BL140" s="16"/>
      <c r="BM140" s="50"/>
    </row>
    <row r="141" spans="1:65" s="12" customFormat="1" ht="15">
      <c r="A141" s="5"/>
      <c r="B141" s="8" t="s">
        <v>223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17.74571755653334</v>
      </c>
      <c r="I141" s="9">
        <v>13.153603766866665</v>
      </c>
      <c r="J141" s="9">
        <v>0</v>
      </c>
      <c r="K141" s="9">
        <v>0</v>
      </c>
      <c r="L141" s="10">
        <v>4.340136696166665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11.063510729766667</v>
      </c>
      <c r="S141" s="9">
        <v>23.310583970533337</v>
      </c>
      <c r="T141" s="9">
        <v>2.3946913333333333</v>
      </c>
      <c r="U141" s="9">
        <v>0</v>
      </c>
      <c r="V141" s="10">
        <v>5.581537311566666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0.3416097245</v>
      </c>
      <c r="AC141" s="9">
        <v>0</v>
      </c>
      <c r="AD141" s="9">
        <v>0</v>
      </c>
      <c r="AE141" s="9">
        <v>0</v>
      </c>
      <c r="AF141" s="10">
        <v>0.1171903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82.99711461510002</v>
      </c>
      <c r="AW141" s="9">
        <v>20.327321249940066</v>
      </c>
      <c r="AX141" s="9">
        <v>0</v>
      </c>
      <c r="AY141" s="9">
        <v>0</v>
      </c>
      <c r="AZ141" s="10">
        <v>34.4658077129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39.27216221983333</v>
      </c>
      <c r="BG141" s="9">
        <v>4.2757998295</v>
      </c>
      <c r="BH141" s="9">
        <v>0.029297575</v>
      </c>
      <c r="BI141" s="9">
        <v>0</v>
      </c>
      <c r="BJ141" s="10">
        <v>12.892258606166662</v>
      </c>
      <c r="BK141" s="17">
        <f t="shared" si="2"/>
        <v>272.3083431977067</v>
      </c>
      <c r="BL141" s="16"/>
      <c r="BM141" s="50"/>
    </row>
    <row r="142" spans="1:65" s="12" customFormat="1" ht="15">
      <c r="A142" s="5"/>
      <c r="B142" s="8" t="s">
        <v>224</v>
      </c>
      <c r="C142" s="11">
        <v>0</v>
      </c>
      <c r="D142" s="9">
        <v>2.315898666666667</v>
      </c>
      <c r="E142" s="9">
        <v>0</v>
      </c>
      <c r="F142" s="9">
        <v>0</v>
      </c>
      <c r="G142" s="10">
        <v>0</v>
      </c>
      <c r="H142" s="11">
        <v>0.7041489896</v>
      </c>
      <c r="I142" s="9">
        <v>60.18337866666666</v>
      </c>
      <c r="J142" s="9">
        <v>0</v>
      </c>
      <c r="K142" s="9">
        <v>0</v>
      </c>
      <c r="L142" s="10">
        <v>0.3201729906666667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20.843088</v>
      </c>
      <c r="T142" s="9">
        <v>0</v>
      </c>
      <c r="U142" s="9">
        <v>0</v>
      </c>
      <c r="V142" s="10">
        <v>0.004619802666666666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0.18159016566666666</v>
      </c>
      <c r="AW142" s="9">
        <v>3.689479466799993</v>
      </c>
      <c r="AX142" s="9">
        <v>0</v>
      </c>
      <c r="AY142" s="9">
        <v>0</v>
      </c>
      <c r="AZ142" s="10">
        <v>1.2394345083333334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3.2547523552666666</v>
      </c>
      <c r="BG142" s="9">
        <v>0</v>
      </c>
      <c r="BH142" s="9">
        <v>0</v>
      </c>
      <c r="BI142" s="9">
        <v>0</v>
      </c>
      <c r="BJ142" s="10">
        <v>0.0011529623333333336</v>
      </c>
      <c r="BK142" s="17">
        <f aca="true" t="shared" si="3" ref="BK142:BK164">SUM(C142:BJ142)</f>
        <v>92.73771657466666</v>
      </c>
      <c r="BL142" s="16"/>
      <c r="BM142" s="50"/>
    </row>
    <row r="143" spans="1:65" s="12" customFormat="1" ht="15">
      <c r="A143" s="5"/>
      <c r="B143" s="8" t="s">
        <v>225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72.93850627066665</v>
      </c>
      <c r="I143" s="9">
        <v>106.31362787910001</v>
      </c>
      <c r="J143" s="9">
        <v>0</v>
      </c>
      <c r="K143" s="9">
        <v>0</v>
      </c>
      <c r="L143" s="10">
        <v>0.47431318283333335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0.004621809333333334</v>
      </c>
      <c r="S143" s="9">
        <v>46.21809333333333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1.3280029312333332</v>
      </c>
      <c r="AW143" s="9">
        <v>26.32306474593346</v>
      </c>
      <c r="AX143" s="9">
        <v>0</v>
      </c>
      <c r="AY143" s="9">
        <v>0</v>
      </c>
      <c r="AZ143" s="10">
        <v>0.72382002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0.0010914751333333333</v>
      </c>
      <c r="BG143" s="9">
        <v>0</v>
      </c>
      <c r="BH143" s="9">
        <v>0</v>
      </c>
      <c r="BI143" s="9">
        <v>0</v>
      </c>
      <c r="BJ143" s="10">
        <v>0.022978413333333333</v>
      </c>
      <c r="BK143" s="17">
        <f t="shared" si="3"/>
        <v>254.34812006090016</v>
      </c>
      <c r="BL143" s="16"/>
      <c r="BM143" s="50"/>
    </row>
    <row r="144" spans="1:65" s="12" customFormat="1" ht="15">
      <c r="A144" s="5"/>
      <c r="B144" s="8" t="s">
        <v>226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4.663230714499999</v>
      </c>
      <c r="I144" s="9">
        <v>15.385777333333332</v>
      </c>
      <c r="J144" s="9">
        <v>0</v>
      </c>
      <c r="K144" s="9">
        <v>0</v>
      </c>
      <c r="L144" s="10">
        <v>5.463186616966666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2.6818593416666663</v>
      </c>
      <c r="S144" s="9">
        <v>0</v>
      </c>
      <c r="T144" s="9">
        <v>0.29893116023333327</v>
      </c>
      <c r="U144" s="9">
        <v>0</v>
      </c>
      <c r="V144" s="10">
        <v>0.20176986056666668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21.387953990733337</v>
      </c>
      <c r="AW144" s="9">
        <v>11.084313274904424</v>
      </c>
      <c r="AX144" s="9">
        <v>0</v>
      </c>
      <c r="AY144" s="9">
        <v>0</v>
      </c>
      <c r="AZ144" s="10">
        <v>7.3639923641000005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6.5157630023</v>
      </c>
      <c r="BG144" s="9">
        <v>0.0467446</v>
      </c>
      <c r="BH144" s="9">
        <v>0</v>
      </c>
      <c r="BI144" s="9">
        <v>0</v>
      </c>
      <c r="BJ144" s="10">
        <v>1.1119021140999998</v>
      </c>
      <c r="BK144" s="17">
        <f t="shared" si="3"/>
        <v>76.20542437340444</v>
      </c>
      <c r="BL144" s="16"/>
      <c r="BM144" s="50"/>
    </row>
    <row r="145" spans="1:65" s="12" customFormat="1" ht="15">
      <c r="A145" s="5"/>
      <c r="B145" s="8" t="s">
        <v>227</v>
      </c>
      <c r="C145" s="11">
        <v>0</v>
      </c>
      <c r="D145" s="9">
        <v>118.50132833333332</v>
      </c>
      <c r="E145" s="9">
        <v>0</v>
      </c>
      <c r="F145" s="9">
        <v>0</v>
      </c>
      <c r="G145" s="10">
        <v>0</v>
      </c>
      <c r="H145" s="11">
        <v>6.975701494666668</v>
      </c>
      <c r="I145" s="9">
        <v>207.86053388333335</v>
      </c>
      <c r="J145" s="9">
        <v>0</v>
      </c>
      <c r="K145" s="9">
        <v>0</v>
      </c>
      <c r="L145" s="10">
        <v>9.518993110333328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8.062117070833333</v>
      </c>
      <c r="S145" s="9">
        <v>6.90299</v>
      </c>
      <c r="T145" s="9">
        <v>0</v>
      </c>
      <c r="U145" s="9">
        <v>0</v>
      </c>
      <c r="V145" s="10">
        <v>40.313461600000004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8.096756515166666</v>
      </c>
      <c r="AW145" s="9">
        <v>8.191536000356749</v>
      </c>
      <c r="AX145" s="9">
        <v>0</v>
      </c>
      <c r="AY145" s="9">
        <v>0</v>
      </c>
      <c r="AZ145" s="10">
        <v>2.1687635522666664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1.6942542530666667</v>
      </c>
      <c r="BG145" s="9">
        <v>0</v>
      </c>
      <c r="BH145" s="9">
        <v>0</v>
      </c>
      <c r="BI145" s="9">
        <v>0</v>
      </c>
      <c r="BJ145" s="10">
        <v>0.056316809999999995</v>
      </c>
      <c r="BK145" s="17">
        <f t="shared" si="3"/>
        <v>418.3427526233567</v>
      </c>
      <c r="BL145" s="16"/>
      <c r="BM145" s="50"/>
    </row>
    <row r="146" spans="1:65" s="12" customFormat="1" ht="15">
      <c r="A146" s="5"/>
      <c r="B146" s="8" t="s">
        <v>228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2.9735187484000005</v>
      </c>
      <c r="I146" s="9">
        <v>4.687338666666666</v>
      </c>
      <c r="J146" s="9">
        <v>0</v>
      </c>
      <c r="K146" s="9">
        <v>0</v>
      </c>
      <c r="L146" s="10">
        <v>0.5646765293999999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0.8262814961666669</v>
      </c>
      <c r="S146" s="9">
        <v>0</v>
      </c>
      <c r="T146" s="9">
        <v>0.29295866666666665</v>
      </c>
      <c r="U146" s="9">
        <v>0</v>
      </c>
      <c r="V146" s="10">
        <v>0.797905604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21.453241562899997</v>
      </c>
      <c r="AW146" s="9">
        <v>9.565166296485152</v>
      </c>
      <c r="AX146" s="9">
        <v>0</v>
      </c>
      <c r="AY146" s="9">
        <v>0</v>
      </c>
      <c r="AZ146" s="10">
        <v>11.042935290733334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10.201658338599998</v>
      </c>
      <c r="BG146" s="9">
        <v>1.6847704066666669</v>
      </c>
      <c r="BH146" s="9">
        <v>0</v>
      </c>
      <c r="BI146" s="9">
        <v>0</v>
      </c>
      <c r="BJ146" s="10">
        <v>3.6767862245666665</v>
      </c>
      <c r="BK146" s="17">
        <f t="shared" si="3"/>
        <v>67.76723783125182</v>
      </c>
      <c r="BL146" s="16"/>
      <c r="BM146" s="50"/>
    </row>
    <row r="147" spans="1:65" s="12" customFormat="1" ht="15">
      <c r="A147" s="5"/>
      <c r="B147" s="8" t="s">
        <v>229</v>
      </c>
      <c r="C147" s="11">
        <v>0</v>
      </c>
      <c r="D147" s="9">
        <v>5.696998333333333</v>
      </c>
      <c r="E147" s="9">
        <v>0</v>
      </c>
      <c r="F147" s="9">
        <v>0</v>
      </c>
      <c r="G147" s="10">
        <v>0</v>
      </c>
      <c r="H147" s="11">
        <v>0.07668159756666668</v>
      </c>
      <c r="I147" s="9">
        <v>25.066792666666665</v>
      </c>
      <c r="J147" s="9">
        <v>0</v>
      </c>
      <c r="K147" s="9">
        <v>0</v>
      </c>
      <c r="L147" s="10">
        <v>3.034791011333333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11.395136066333333</v>
      </c>
      <c r="S147" s="9">
        <v>0</v>
      </c>
      <c r="T147" s="9">
        <v>0</v>
      </c>
      <c r="U147" s="9">
        <v>0</v>
      </c>
      <c r="V147" s="10">
        <v>0.0011393996666666667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0.16642675195333156</v>
      </c>
      <c r="AW147" s="9">
        <v>0</v>
      </c>
      <c r="AX147" s="9">
        <v>0</v>
      </c>
      <c r="AY147" s="9">
        <v>0</v>
      </c>
      <c r="AZ147" s="10">
        <v>0.2942489503333333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0.02266512176666667</v>
      </c>
      <c r="BG147" s="9">
        <v>0</v>
      </c>
      <c r="BH147" s="9">
        <v>0</v>
      </c>
      <c r="BI147" s="9">
        <v>0</v>
      </c>
      <c r="BJ147" s="10">
        <v>0.0005680481666666667</v>
      </c>
      <c r="BK147" s="17">
        <f t="shared" si="3"/>
        <v>45.755447947120004</v>
      </c>
      <c r="BL147" s="16"/>
      <c r="BM147" s="50"/>
    </row>
    <row r="148" spans="1:65" s="12" customFormat="1" ht="15">
      <c r="A148" s="5"/>
      <c r="B148" s="8" t="s">
        <v>232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8.258885498266668</v>
      </c>
      <c r="I148" s="9">
        <v>15.089407666666668</v>
      </c>
      <c r="J148" s="9">
        <v>0</v>
      </c>
      <c r="K148" s="9">
        <v>0</v>
      </c>
      <c r="L148" s="10">
        <v>15.328434562733333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1.9036798756</v>
      </c>
      <c r="S148" s="9">
        <v>2.553592066666667</v>
      </c>
      <c r="T148" s="9">
        <v>0</v>
      </c>
      <c r="U148" s="9">
        <v>0</v>
      </c>
      <c r="V148" s="10">
        <v>9.871177086200003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0.1145291</v>
      </c>
      <c r="AC148" s="9">
        <v>0</v>
      </c>
      <c r="AD148" s="9">
        <v>0</v>
      </c>
      <c r="AE148" s="9">
        <v>0</v>
      </c>
      <c r="AF148" s="10">
        <v>0.3579034375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26.178399440899994</v>
      </c>
      <c r="AW148" s="9">
        <v>15.101598220064178</v>
      </c>
      <c r="AX148" s="9">
        <v>0</v>
      </c>
      <c r="AY148" s="9">
        <v>0</v>
      </c>
      <c r="AZ148" s="10">
        <v>17.523422171733333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8.558891625333334</v>
      </c>
      <c r="BG148" s="9">
        <v>0</v>
      </c>
      <c r="BH148" s="9">
        <v>0</v>
      </c>
      <c r="BI148" s="9">
        <v>0</v>
      </c>
      <c r="BJ148" s="10">
        <v>2.704109406266667</v>
      </c>
      <c r="BK148" s="17">
        <f t="shared" si="3"/>
        <v>123.54403015793083</v>
      </c>
      <c r="BL148" s="16"/>
      <c r="BM148" s="50"/>
    </row>
    <row r="149" spans="1:65" s="12" customFormat="1" ht="15">
      <c r="A149" s="5"/>
      <c r="B149" s="8" t="s">
        <v>233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0.4783355554666667</v>
      </c>
      <c r="I149" s="9">
        <v>4.5298</v>
      </c>
      <c r="J149" s="9">
        <v>0</v>
      </c>
      <c r="K149" s="9">
        <v>0</v>
      </c>
      <c r="L149" s="10">
        <v>0.012570195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10.538013475</v>
      </c>
      <c r="S149" s="9">
        <v>0</v>
      </c>
      <c r="T149" s="9">
        <v>0</v>
      </c>
      <c r="U149" s="9">
        <v>0</v>
      </c>
      <c r="V149" s="10">
        <v>0.001019205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6.545678659749953</v>
      </c>
      <c r="AW149" s="9">
        <v>0</v>
      </c>
      <c r="AX149" s="9">
        <v>0</v>
      </c>
      <c r="AY149" s="9">
        <v>0</v>
      </c>
      <c r="AZ149" s="10">
        <v>0.38163821363333333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0.05219444746666667</v>
      </c>
      <c r="BG149" s="9">
        <v>0</v>
      </c>
      <c r="BH149" s="9">
        <v>0</v>
      </c>
      <c r="BI149" s="9">
        <v>0</v>
      </c>
      <c r="BJ149" s="10">
        <v>0.06861770033333332</v>
      </c>
      <c r="BK149" s="17">
        <f t="shared" si="3"/>
        <v>22.607867451649955</v>
      </c>
      <c r="BL149" s="16"/>
      <c r="BM149" s="50"/>
    </row>
    <row r="150" spans="1:65" s="12" customFormat="1" ht="15">
      <c r="A150" s="5"/>
      <c r="B150" s="8" t="s">
        <v>234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15.875522656300003</v>
      </c>
      <c r="I150" s="9">
        <v>11.337172976933335</v>
      </c>
      <c r="J150" s="9">
        <v>0</v>
      </c>
      <c r="K150" s="9">
        <v>0</v>
      </c>
      <c r="L150" s="10">
        <v>2.1562894563333335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0.0011524796666666662</v>
      </c>
      <c r="S150" s="9">
        <v>0</v>
      </c>
      <c r="T150" s="9">
        <v>0</v>
      </c>
      <c r="U150" s="9">
        <v>0</v>
      </c>
      <c r="V150" s="10">
        <v>0.0027659512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134.25375412589997</v>
      </c>
      <c r="AW150" s="9">
        <v>98.47729198250164</v>
      </c>
      <c r="AX150" s="9">
        <v>0</v>
      </c>
      <c r="AY150" s="9">
        <v>0</v>
      </c>
      <c r="AZ150" s="10">
        <v>32.21840995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9.414551566533335</v>
      </c>
      <c r="BG150" s="9">
        <v>9.50925312</v>
      </c>
      <c r="BH150" s="9">
        <v>0</v>
      </c>
      <c r="BI150" s="9">
        <v>0</v>
      </c>
      <c r="BJ150" s="10">
        <v>0.023852831999999997</v>
      </c>
      <c r="BK150" s="17">
        <f t="shared" si="3"/>
        <v>313.2700170973683</v>
      </c>
      <c r="BL150" s="16"/>
      <c r="BM150" s="50"/>
    </row>
    <row r="151" spans="1:65" s="12" customFormat="1" ht="15">
      <c r="A151" s="5"/>
      <c r="B151" s="8" t="s">
        <v>235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1.6395904491</v>
      </c>
      <c r="I151" s="9">
        <v>6.0260725</v>
      </c>
      <c r="J151" s="9">
        <v>0</v>
      </c>
      <c r="K151" s="9">
        <v>0</v>
      </c>
      <c r="L151" s="10">
        <v>0.8507918516666666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0.5553295456999999</v>
      </c>
      <c r="S151" s="9">
        <v>1.377388</v>
      </c>
      <c r="T151" s="9">
        <v>0</v>
      </c>
      <c r="U151" s="9">
        <v>0</v>
      </c>
      <c r="V151" s="10">
        <v>0.21508438066666669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0.28328075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17.242987980566667</v>
      </c>
      <c r="AW151" s="9">
        <v>8.876896912274727</v>
      </c>
      <c r="AX151" s="9">
        <v>0</v>
      </c>
      <c r="AY151" s="9">
        <v>0</v>
      </c>
      <c r="AZ151" s="10">
        <v>9.607836340666665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2.538494791533333</v>
      </c>
      <c r="BG151" s="9">
        <v>0.6232176500000001</v>
      </c>
      <c r="BH151" s="9">
        <v>0</v>
      </c>
      <c r="BI151" s="9">
        <v>0</v>
      </c>
      <c r="BJ151" s="10">
        <v>1.9324116721666669</v>
      </c>
      <c r="BK151" s="17">
        <f t="shared" si="3"/>
        <v>51.769382824341385</v>
      </c>
      <c r="BL151" s="16"/>
      <c r="BM151" s="50"/>
    </row>
    <row r="152" spans="1:65" s="12" customFormat="1" ht="15">
      <c r="A152" s="5"/>
      <c r="B152" s="8" t="s">
        <v>236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0.0177535584</v>
      </c>
      <c r="I152" s="9">
        <v>16.74864</v>
      </c>
      <c r="J152" s="9">
        <v>0</v>
      </c>
      <c r="K152" s="9">
        <v>0</v>
      </c>
      <c r="L152" s="10">
        <v>0.032380703999999996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0.0011165760000000002</v>
      </c>
      <c r="S152" s="9">
        <v>0</v>
      </c>
      <c r="T152" s="9">
        <v>0</v>
      </c>
      <c r="U152" s="9">
        <v>0</v>
      </c>
      <c r="V152" s="10">
        <v>0.021214944000000003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0.08890183866666666</v>
      </c>
      <c r="AW152" s="9">
        <v>5.5218533333333335</v>
      </c>
      <c r="AX152" s="9">
        <v>0</v>
      </c>
      <c r="AY152" s="9">
        <v>0</v>
      </c>
      <c r="AZ152" s="10">
        <v>0.045279197333333326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0.3208196786666667</v>
      </c>
      <c r="BG152" s="9">
        <v>0</v>
      </c>
      <c r="BH152" s="9">
        <v>0</v>
      </c>
      <c r="BI152" s="9">
        <v>0</v>
      </c>
      <c r="BJ152" s="10">
        <v>0.017669930666666667</v>
      </c>
      <c r="BK152" s="17">
        <f t="shared" si="3"/>
        <v>22.815629761066667</v>
      </c>
      <c r="BL152" s="16"/>
      <c r="BM152" s="50"/>
    </row>
    <row r="153" spans="1:65" s="12" customFormat="1" ht="15">
      <c r="A153" s="5"/>
      <c r="B153" s="8" t="s">
        <v>241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0.5939213343666668</v>
      </c>
      <c r="I153" s="9">
        <v>6.931932233333334</v>
      </c>
      <c r="J153" s="9">
        <v>0</v>
      </c>
      <c r="K153" s="9">
        <v>0</v>
      </c>
      <c r="L153" s="10">
        <v>0.9308107692333332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0.21217023516666664</v>
      </c>
      <c r="S153" s="9">
        <v>0</v>
      </c>
      <c r="T153" s="9">
        <v>0</v>
      </c>
      <c r="U153" s="9">
        <v>0</v>
      </c>
      <c r="V153" s="10">
        <v>0.17954840866666663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17.112374813233338</v>
      </c>
      <c r="AW153" s="9">
        <v>8.0092516004771</v>
      </c>
      <c r="AX153" s="9">
        <v>0</v>
      </c>
      <c r="AY153" s="9">
        <v>0</v>
      </c>
      <c r="AZ153" s="10">
        <v>3.589634493066667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2.3207636426000002</v>
      </c>
      <c r="BG153" s="9">
        <v>0</v>
      </c>
      <c r="BH153" s="9">
        <v>0</v>
      </c>
      <c r="BI153" s="9">
        <v>0</v>
      </c>
      <c r="BJ153" s="10">
        <v>1.3017144947666668</v>
      </c>
      <c r="BK153" s="17">
        <f t="shared" si="3"/>
        <v>41.182122024910434</v>
      </c>
      <c r="BL153" s="16"/>
      <c r="BM153" s="50"/>
    </row>
    <row r="154" spans="1:65" s="12" customFormat="1" ht="15">
      <c r="A154" s="5"/>
      <c r="B154" s="8" t="s">
        <v>237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0.47573134186666666</v>
      </c>
      <c r="I154" s="9">
        <v>86.658208</v>
      </c>
      <c r="J154" s="9">
        <v>0</v>
      </c>
      <c r="K154" s="9">
        <v>0</v>
      </c>
      <c r="L154" s="10">
        <v>0.046106609666666666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0.005555013333333332</v>
      </c>
      <c r="S154" s="9">
        <v>0</v>
      </c>
      <c r="T154" s="9">
        <v>0</v>
      </c>
      <c r="U154" s="9">
        <v>0</v>
      </c>
      <c r="V154" s="10">
        <v>0.011110026666666667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5.667085498133333</v>
      </c>
      <c r="AW154" s="9">
        <v>9.342403833651542</v>
      </c>
      <c r="AX154" s="9">
        <v>0</v>
      </c>
      <c r="AY154" s="9">
        <v>0</v>
      </c>
      <c r="AZ154" s="10">
        <v>2.2186560444666665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1.9733355108666666</v>
      </c>
      <c r="BG154" s="9">
        <v>0</v>
      </c>
      <c r="BH154" s="9">
        <v>0</v>
      </c>
      <c r="BI154" s="9">
        <v>0</v>
      </c>
      <c r="BJ154" s="10">
        <v>0.04506335966666667</v>
      </c>
      <c r="BK154" s="17">
        <f t="shared" si="3"/>
        <v>106.44325523831822</v>
      </c>
      <c r="BL154" s="16"/>
      <c r="BM154" s="50"/>
    </row>
    <row r="155" spans="1:65" s="12" customFormat="1" ht="15">
      <c r="A155" s="5"/>
      <c r="B155" s="8" t="s">
        <v>242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18.592242966500006</v>
      </c>
      <c r="I155" s="9">
        <v>49.88928</v>
      </c>
      <c r="J155" s="9">
        <v>0</v>
      </c>
      <c r="K155" s="9">
        <v>0</v>
      </c>
      <c r="L155" s="10">
        <v>0.8681843370666664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0.001108650666666667</v>
      </c>
      <c r="S155" s="9">
        <v>0</v>
      </c>
      <c r="T155" s="9">
        <v>0</v>
      </c>
      <c r="U155" s="9">
        <v>0</v>
      </c>
      <c r="V155" s="10">
        <v>0.024241755533333336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5.559441300966666</v>
      </c>
      <c r="AW155" s="9">
        <v>19.53746195149191</v>
      </c>
      <c r="AX155" s="9">
        <v>0</v>
      </c>
      <c r="AY155" s="9">
        <v>0</v>
      </c>
      <c r="AZ155" s="10">
        <v>0.22103749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0.27804765449999996</v>
      </c>
      <c r="BG155" s="9">
        <v>0</v>
      </c>
      <c r="BH155" s="9">
        <v>0</v>
      </c>
      <c r="BI155" s="9">
        <v>0</v>
      </c>
      <c r="BJ155" s="10">
        <v>4.9728532859333345</v>
      </c>
      <c r="BK155" s="17">
        <f t="shared" si="3"/>
        <v>99.9438993926586</v>
      </c>
      <c r="BL155" s="16"/>
      <c r="BM155" s="50"/>
    </row>
    <row r="156" spans="1:65" s="12" customFormat="1" ht="15">
      <c r="A156" s="5"/>
      <c r="B156" s="8" t="s">
        <v>243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2.9072253648333337</v>
      </c>
      <c r="I156" s="9">
        <v>139.33093716666667</v>
      </c>
      <c r="J156" s="9">
        <v>0</v>
      </c>
      <c r="K156" s="9">
        <v>0</v>
      </c>
      <c r="L156" s="10">
        <v>1.5773560254666665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0.10320402223333332</v>
      </c>
      <c r="S156" s="9">
        <v>0</v>
      </c>
      <c r="T156" s="9">
        <v>0</v>
      </c>
      <c r="U156" s="9">
        <v>0</v>
      </c>
      <c r="V156" s="10">
        <v>3.0276117002666667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2.8277249666</v>
      </c>
      <c r="AW156" s="9">
        <v>44.710636667172686</v>
      </c>
      <c r="AX156" s="9">
        <v>0</v>
      </c>
      <c r="AY156" s="9">
        <v>0</v>
      </c>
      <c r="AZ156" s="10">
        <v>3.378721408833334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0.2922439882333333</v>
      </c>
      <c r="BG156" s="9">
        <v>0</v>
      </c>
      <c r="BH156" s="9">
        <v>0</v>
      </c>
      <c r="BI156" s="9">
        <v>0</v>
      </c>
      <c r="BJ156" s="10">
        <v>0.012540788333333332</v>
      </c>
      <c r="BK156" s="17">
        <f t="shared" si="3"/>
        <v>198.16820209863934</v>
      </c>
      <c r="BL156" s="16"/>
      <c r="BM156" s="50"/>
    </row>
    <row r="157" spans="1:65" s="12" customFormat="1" ht="15">
      <c r="A157" s="5"/>
      <c r="B157" s="8" t="s">
        <v>245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4.345489316866667</v>
      </c>
      <c r="I157" s="9">
        <v>0</v>
      </c>
      <c r="J157" s="9">
        <v>0</v>
      </c>
      <c r="K157" s="9">
        <v>0</v>
      </c>
      <c r="L157" s="10">
        <v>5.4431679007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0.2661739562666667</v>
      </c>
      <c r="S157" s="9">
        <v>0</v>
      </c>
      <c r="T157" s="9">
        <v>0</v>
      </c>
      <c r="U157" s="9">
        <v>0</v>
      </c>
      <c r="V157" s="10">
        <v>6.014786245833332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20.083498749166672</v>
      </c>
      <c r="AW157" s="9">
        <v>14.745920643796735</v>
      </c>
      <c r="AX157" s="9">
        <v>0</v>
      </c>
      <c r="AY157" s="9">
        <v>0</v>
      </c>
      <c r="AZ157" s="10">
        <v>4.225413785733335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6.452273608366667</v>
      </c>
      <c r="BG157" s="9">
        <v>0</v>
      </c>
      <c r="BH157" s="9">
        <v>0</v>
      </c>
      <c r="BI157" s="9">
        <v>0</v>
      </c>
      <c r="BJ157" s="10">
        <v>0.3629533825333333</v>
      </c>
      <c r="BK157" s="17">
        <f t="shared" si="3"/>
        <v>61.93967758926341</v>
      </c>
      <c r="BL157" s="16"/>
      <c r="BM157" s="50"/>
    </row>
    <row r="158" spans="1:65" s="12" customFormat="1" ht="15">
      <c r="A158" s="5"/>
      <c r="B158" s="8" t="s">
        <v>115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0.5138638823999999</v>
      </c>
      <c r="I158" s="9">
        <v>3.833821408</v>
      </c>
      <c r="J158" s="9">
        <v>0</v>
      </c>
      <c r="K158" s="9">
        <v>0</v>
      </c>
      <c r="L158" s="10">
        <v>0.45335466879999997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0.33701744000000006</v>
      </c>
      <c r="S158" s="9">
        <v>5.231136</v>
      </c>
      <c r="T158" s="9">
        <v>0</v>
      </c>
      <c r="U158" s="9">
        <v>0</v>
      </c>
      <c r="V158" s="10">
        <v>0.014009823999999999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0.029573866666666667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3.7302025414000006</v>
      </c>
      <c r="AW158" s="9">
        <v>4.815276118445436</v>
      </c>
      <c r="AX158" s="9">
        <v>0</v>
      </c>
      <c r="AY158" s="9">
        <v>0</v>
      </c>
      <c r="AZ158" s="10">
        <v>1.360817394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0.4765226890333333</v>
      </c>
      <c r="BG158" s="9">
        <v>0</v>
      </c>
      <c r="BH158" s="9">
        <v>0</v>
      </c>
      <c r="BI158" s="9">
        <v>0</v>
      </c>
      <c r="BJ158" s="10">
        <v>0.45496978093333335</v>
      </c>
      <c r="BK158" s="17">
        <f t="shared" si="3"/>
        <v>21.25056561367877</v>
      </c>
      <c r="BL158" s="16"/>
      <c r="BM158" s="50"/>
    </row>
    <row r="159" spans="1:65" s="12" customFormat="1" ht="15">
      <c r="A159" s="5"/>
      <c r="B159" s="8" t="s">
        <v>116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0.1966148597333334</v>
      </c>
      <c r="I159" s="9">
        <v>256.50603666666666</v>
      </c>
      <c r="J159" s="9">
        <v>0</v>
      </c>
      <c r="K159" s="9">
        <v>0</v>
      </c>
      <c r="L159" s="10">
        <v>0.15080168853333334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0.0011930513333333333</v>
      </c>
      <c r="S159" s="9">
        <v>0</v>
      </c>
      <c r="T159" s="9">
        <v>0</v>
      </c>
      <c r="U159" s="9">
        <v>0</v>
      </c>
      <c r="V159" s="10">
        <v>0.10832906106666666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0.2826074936333334</v>
      </c>
      <c r="AW159" s="9">
        <v>9.519101333444121</v>
      </c>
      <c r="AX159" s="9">
        <v>0</v>
      </c>
      <c r="AY159" s="9">
        <v>0</v>
      </c>
      <c r="AZ159" s="10">
        <v>2.9929447140666667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2.3036225226666662</v>
      </c>
      <c r="BG159" s="9">
        <v>85.671912</v>
      </c>
      <c r="BH159" s="9">
        <v>0</v>
      </c>
      <c r="BI159" s="9">
        <v>0</v>
      </c>
      <c r="BJ159" s="10">
        <v>0.005354494500000001</v>
      </c>
      <c r="BK159" s="17">
        <f t="shared" si="3"/>
        <v>357.73851788564417</v>
      </c>
      <c r="BL159" s="16"/>
      <c r="BM159" s="50"/>
    </row>
    <row r="160" spans="1:65" s="12" customFormat="1" ht="15">
      <c r="A160" s="5"/>
      <c r="B160" s="8" t="s">
        <v>117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0.8396512176666668</v>
      </c>
      <c r="I160" s="9">
        <v>0.1927279</v>
      </c>
      <c r="J160" s="9">
        <v>0</v>
      </c>
      <c r="K160" s="9">
        <v>0</v>
      </c>
      <c r="L160" s="10">
        <v>0.5455484426333334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0.037054192366666676</v>
      </c>
      <c r="S160" s="9">
        <v>1.7313389683333331</v>
      </c>
      <c r="T160" s="9">
        <v>0</v>
      </c>
      <c r="U160" s="9">
        <v>0</v>
      </c>
      <c r="V160" s="10">
        <v>0.4096110301333334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15.89863498873333</v>
      </c>
      <c r="AW160" s="9">
        <v>13.17256996141682</v>
      </c>
      <c r="AX160" s="9">
        <v>0</v>
      </c>
      <c r="AY160" s="9">
        <v>0</v>
      </c>
      <c r="AZ160" s="10">
        <v>4.187223270966666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3.863970417233333</v>
      </c>
      <c r="BG160" s="9">
        <v>0</v>
      </c>
      <c r="BH160" s="9">
        <v>0</v>
      </c>
      <c r="BI160" s="9">
        <v>0</v>
      </c>
      <c r="BJ160" s="10">
        <v>0.7301036510333332</v>
      </c>
      <c r="BK160" s="17">
        <f t="shared" si="3"/>
        <v>41.60843404051681</v>
      </c>
      <c r="BL160" s="16"/>
      <c r="BM160" s="50"/>
    </row>
    <row r="161" spans="1:65" s="12" customFormat="1" ht="15">
      <c r="A161" s="5"/>
      <c r="B161" s="8" t="s">
        <v>118</v>
      </c>
      <c r="C161" s="11">
        <v>0</v>
      </c>
      <c r="D161" s="9">
        <v>0.3813342</v>
      </c>
      <c r="E161" s="9">
        <v>0</v>
      </c>
      <c r="F161" s="9">
        <v>0</v>
      </c>
      <c r="G161" s="10">
        <v>0</v>
      </c>
      <c r="H161" s="11">
        <v>1.3514484048000002</v>
      </c>
      <c r="I161" s="9">
        <v>19.06671</v>
      </c>
      <c r="J161" s="9">
        <v>0</v>
      </c>
      <c r="K161" s="9">
        <v>0</v>
      </c>
      <c r="L161" s="10">
        <v>0.9917231428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0.003813342</v>
      </c>
      <c r="S161" s="9">
        <v>0</v>
      </c>
      <c r="T161" s="9">
        <v>0</v>
      </c>
      <c r="U161" s="9">
        <v>0</v>
      </c>
      <c r="V161" s="10">
        <v>0.046141438199999996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0.6209470912666666</v>
      </c>
      <c r="AW161" s="9">
        <v>0.6297893333730633</v>
      </c>
      <c r="AX161" s="9">
        <v>0</v>
      </c>
      <c r="AY161" s="9">
        <v>0</v>
      </c>
      <c r="AZ161" s="10">
        <v>0.18281602733333335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0.19397511516666668</v>
      </c>
      <c r="BG161" s="9">
        <v>0</v>
      </c>
      <c r="BH161" s="9">
        <v>0</v>
      </c>
      <c r="BI161" s="9">
        <v>0</v>
      </c>
      <c r="BJ161" s="10">
        <v>2.3553948653666663</v>
      </c>
      <c r="BK161" s="17">
        <f t="shared" si="3"/>
        <v>25.824092960306402</v>
      </c>
      <c r="BL161" s="16"/>
      <c r="BM161" s="50"/>
    </row>
    <row r="162" spans="1:65" s="12" customFormat="1" ht="15">
      <c r="A162" s="5"/>
      <c r="B162" s="8" t="s">
        <v>119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1.6936470238999997</v>
      </c>
      <c r="I162" s="9">
        <v>236.90886033483335</v>
      </c>
      <c r="J162" s="9">
        <v>0</v>
      </c>
      <c r="K162" s="9">
        <v>0</v>
      </c>
      <c r="L162" s="10">
        <v>0.9193409473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0.002514952666666667</v>
      </c>
      <c r="S162" s="9">
        <v>6.287381666666667</v>
      </c>
      <c r="T162" s="9">
        <v>0</v>
      </c>
      <c r="U162" s="9">
        <v>0</v>
      </c>
      <c r="V162" s="10">
        <v>0.012574889166666657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7.234097929533334</v>
      </c>
      <c r="AW162" s="9">
        <v>0.6231263333026379</v>
      </c>
      <c r="AX162" s="9">
        <v>0</v>
      </c>
      <c r="AY162" s="9">
        <v>0</v>
      </c>
      <c r="AZ162" s="10">
        <v>0.4147528874666666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0.020245374599999998</v>
      </c>
      <c r="BG162" s="9">
        <v>0</v>
      </c>
      <c r="BH162" s="9">
        <v>0</v>
      </c>
      <c r="BI162" s="9">
        <v>0</v>
      </c>
      <c r="BJ162" s="10">
        <v>0.008100642333333333</v>
      </c>
      <c r="BK162" s="17">
        <f t="shared" si="3"/>
        <v>254.12464298176937</v>
      </c>
      <c r="BL162" s="16"/>
      <c r="BM162" s="50"/>
    </row>
    <row r="163" spans="1:65" s="12" customFormat="1" ht="15">
      <c r="A163" s="5"/>
      <c r="B163" s="8" t="s">
        <v>149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0.17228303313333332</v>
      </c>
      <c r="I163" s="9">
        <v>129.05542576666664</v>
      </c>
      <c r="J163" s="9">
        <v>0</v>
      </c>
      <c r="K163" s="9">
        <v>0</v>
      </c>
      <c r="L163" s="10">
        <v>0.2829557463333333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0.002509585333333333</v>
      </c>
      <c r="S163" s="9">
        <v>20.076682666666667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0.6310877266666668</v>
      </c>
      <c r="AW163" s="9">
        <v>3.749036</v>
      </c>
      <c r="AX163" s="9">
        <v>0</v>
      </c>
      <c r="AY163" s="9">
        <v>0</v>
      </c>
      <c r="AZ163" s="10">
        <v>0.25131037986666666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0.09460067506666667</v>
      </c>
      <c r="BG163" s="9">
        <v>46.23811066666667</v>
      </c>
      <c r="BH163" s="9">
        <v>0</v>
      </c>
      <c r="BI163" s="9">
        <v>0</v>
      </c>
      <c r="BJ163" s="10">
        <v>0.007498072</v>
      </c>
      <c r="BK163" s="17">
        <f t="shared" si="3"/>
        <v>200.5615003184</v>
      </c>
      <c r="BL163" s="16"/>
      <c r="BM163" s="50"/>
    </row>
    <row r="164" spans="1:65" s="12" customFormat="1" ht="15">
      <c r="A164" s="5"/>
      <c r="B164" s="8" t="s">
        <v>154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0.9932016816666667</v>
      </c>
      <c r="I164" s="9">
        <v>269.44903666666664</v>
      </c>
      <c r="J164" s="9">
        <v>0</v>
      </c>
      <c r="K164" s="9">
        <v>0</v>
      </c>
      <c r="L164" s="10">
        <v>0.09787892913333335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0.0028198157000000005</v>
      </c>
      <c r="S164" s="9">
        <v>17.545518666666666</v>
      </c>
      <c r="T164" s="9">
        <v>0</v>
      </c>
      <c r="U164" s="9">
        <v>0</v>
      </c>
      <c r="V164" s="10">
        <v>0.011279261999999998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0.006251236666666667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0.3832258132</v>
      </c>
      <c r="AW164" s="9">
        <v>0.5016302736545146</v>
      </c>
      <c r="AX164" s="9">
        <v>0</v>
      </c>
      <c r="AY164" s="9">
        <v>0</v>
      </c>
      <c r="AZ164" s="10">
        <v>0.07376459266666667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0.023754699333333334</v>
      </c>
      <c r="BG164" s="9">
        <v>87.51731333333333</v>
      </c>
      <c r="BH164" s="9">
        <v>0</v>
      </c>
      <c r="BI164" s="9">
        <v>0</v>
      </c>
      <c r="BJ164" s="10">
        <v>0.0018753710000000002</v>
      </c>
      <c r="BK164" s="17">
        <f t="shared" si="3"/>
        <v>376.6075503416879</v>
      </c>
      <c r="BL164" s="16"/>
      <c r="BM164" s="50"/>
    </row>
    <row r="165" spans="1:65" s="21" customFormat="1" ht="15">
      <c r="A165" s="5"/>
      <c r="B165" s="15" t="s">
        <v>17</v>
      </c>
      <c r="C165" s="20">
        <f aca="true" t="shared" si="4" ref="C165:AH165">SUM(C20:C164)</f>
        <v>0</v>
      </c>
      <c r="D165" s="18">
        <f t="shared" si="4"/>
        <v>1091.6366886743665</v>
      </c>
      <c r="E165" s="18">
        <f t="shared" si="4"/>
        <v>0</v>
      </c>
      <c r="F165" s="18">
        <f t="shared" si="4"/>
        <v>0</v>
      </c>
      <c r="G165" s="19">
        <f t="shared" si="4"/>
        <v>140.66127008370003</v>
      </c>
      <c r="H165" s="20">
        <f t="shared" si="4"/>
        <v>409.14940532003345</v>
      </c>
      <c r="I165" s="18">
        <f t="shared" si="4"/>
        <v>7703.482644996963</v>
      </c>
      <c r="J165" s="18">
        <f t="shared" si="4"/>
        <v>15.102380966666667</v>
      </c>
      <c r="K165" s="18">
        <f t="shared" si="4"/>
        <v>0</v>
      </c>
      <c r="L165" s="19">
        <f t="shared" si="4"/>
        <v>327.1161585688999</v>
      </c>
      <c r="M165" s="20">
        <f t="shared" si="4"/>
        <v>0</v>
      </c>
      <c r="N165" s="18">
        <f t="shared" si="4"/>
        <v>0</v>
      </c>
      <c r="O165" s="18">
        <f t="shared" si="4"/>
        <v>0</v>
      </c>
      <c r="P165" s="18">
        <f t="shared" si="4"/>
        <v>0</v>
      </c>
      <c r="Q165" s="19">
        <f t="shared" si="4"/>
        <v>0</v>
      </c>
      <c r="R165" s="20">
        <f t="shared" si="4"/>
        <v>115.02846083596667</v>
      </c>
      <c r="S165" s="18">
        <f t="shared" si="4"/>
        <v>1624.3626847476</v>
      </c>
      <c r="T165" s="18">
        <f t="shared" si="4"/>
        <v>29.571239699500005</v>
      </c>
      <c r="U165" s="18">
        <f t="shared" si="4"/>
        <v>0</v>
      </c>
      <c r="V165" s="19">
        <f t="shared" si="4"/>
        <v>222.96225693766667</v>
      </c>
      <c r="W165" s="20">
        <f t="shared" si="4"/>
        <v>0</v>
      </c>
      <c r="X165" s="18">
        <f t="shared" si="4"/>
        <v>0</v>
      </c>
      <c r="Y165" s="18">
        <f t="shared" si="4"/>
        <v>0</v>
      </c>
      <c r="Z165" s="18">
        <f t="shared" si="4"/>
        <v>0</v>
      </c>
      <c r="AA165" s="19">
        <f t="shared" si="4"/>
        <v>0</v>
      </c>
      <c r="AB165" s="20">
        <f t="shared" si="4"/>
        <v>21.513399633566664</v>
      </c>
      <c r="AC165" s="18">
        <f t="shared" si="4"/>
        <v>14.4511564415</v>
      </c>
      <c r="AD165" s="18">
        <f t="shared" si="4"/>
        <v>0</v>
      </c>
      <c r="AE165" s="18">
        <f t="shared" si="4"/>
        <v>0</v>
      </c>
      <c r="AF165" s="19">
        <f t="shared" si="4"/>
        <v>7.843802872966667</v>
      </c>
      <c r="AG165" s="20">
        <f t="shared" si="4"/>
        <v>0</v>
      </c>
      <c r="AH165" s="18">
        <f t="shared" si="4"/>
        <v>0</v>
      </c>
      <c r="AI165" s="18">
        <f aca="true" t="shared" si="5" ref="AI165:BK165">SUM(AI20:AI164)</f>
        <v>0</v>
      </c>
      <c r="AJ165" s="18">
        <f t="shared" si="5"/>
        <v>0</v>
      </c>
      <c r="AK165" s="19">
        <f t="shared" si="5"/>
        <v>0</v>
      </c>
      <c r="AL165" s="20">
        <f t="shared" si="5"/>
        <v>0.7135978885333332</v>
      </c>
      <c r="AM165" s="18">
        <f t="shared" si="5"/>
        <v>0</v>
      </c>
      <c r="AN165" s="18">
        <f t="shared" si="5"/>
        <v>0</v>
      </c>
      <c r="AO165" s="18">
        <f t="shared" si="5"/>
        <v>0</v>
      </c>
      <c r="AP165" s="19">
        <f t="shared" si="5"/>
        <v>4.0237033333333335E-05</v>
      </c>
      <c r="AQ165" s="20">
        <f t="shared" si="5"/>
        <v>0</v>
      </c>
      <c r="AR165" s="18">
        <f t="shared" si="5"/>
        <v>617.82966</v>
      </c>
      <c r="AS165" s="18">
        <f t="shared" si="5"/>
        <v>0</v>
      </c>
      <c r="AT165" s="18">
        <f t="shared" si="5"/>
        <v>0</v>
      </c>
      <c r="AU165" s="19">
        <f t="shared" si="5"/>
        <v>0</v>
      </c>
      <c r="AV165" s="20">
        <f t="shared" si="5"/>
        <v>3264.6955608387843</v>
      </c>
      <c r="AW165" s="18">
        <f t="shared" si="5"/>
        <v>1546.885696699933</v>
      </c>
      <c r="AX165" s="18">
        <f t="shared" si="5"/>
        <v>0</v>
      </c>
      <c r="AY165" s="18">
        <f t="shared" si="5"/>
        <v>0</v>
      </c>
      <c r="AZ165" s="19">
        <f t="shared" si="5"/>
        <v>1133.022709221233</v>
      </c>
      <c r="BA165" s="20">
        <f t="shared" si="5"/>
        <v>0</v>
      </c>
      <c r="BB165" s="18">
        <f t="shared" si="5"/>
        <v>0</v>
      </c>
      <c r="BC165" s="18">
        <f t="shared" si="5"/>
        <v>0</v>
      </c>
      <c r="BD165" s="18">
        <f t="shared" si="5"/>
        <v>0</v>
      </c>
      <c r="BE165" s="19">
        <f t="shared" si="5"/>
        <v>0</v>
      </c>
      <c r="BF165" s="20">
        <f t="shared" si="5"/>
        <v>583.7192341499667</v>
      </c>
      <c r="BG165" s="18">
        <f t="shared" si="5"/>
        <v>759.6331520744</v>
      </c>
      <c r="BH165" s="18">
        <f t="shared" si="5"/>
        <v>4.604976858333333</v>
      </c>
      <c r="BI165" s="18">
        <f t="shared" si="5"/>
        <v>0</v>
      </c>
      <c r="BJ165" s="19">
        <f t="shared" si="5"/>
        <v>241.00622124589995</v>
      </c>
      <c r="BK165" s="32">
        <f t="shared" si="5"/>
        <v>19874.992398993523</v>
      </c>
      <c r="BL165" s="16"/>
      <c r="BM165" s="56"/>
    </row>
    <row r="166" spans="3:64" ht="1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6"/>
    </row>
    <row r="167" spans="1:65" s="12" customFormat="1" ht="15">
      <c r="A167" s="5" t="s">
        <v>36</v>
      </c>
      <c r="B167" s="6" t="s">
        <v>37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16"/>
      <c r="BM167" s="57"/>
    </row>
    <row r="168" spans="1:65" s="12" customFormat="1" ht="15">
      <c r="A168" s="5"/>
      <c r="B168" s="8" t="s">
        <v>38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0</v>
      </c>
      <c r="J168" s="9">
        <v>0</v>
      </c>
      <c r="K168" s="9">
        <v>0</v>
      </c>
      <c r="L168" s="10">
        <v>0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</v>
      </c>
      <c r="AW168" s="9">
        <v>0</v>
      </c>
      <c r="AX168" s="9">
        <v>0</v>
      </c>
      <c r="AY168" s="9">
        <v>0</v>
      </c>
      <c r="AZ168" s="10">
        <v>0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</v>
      </c>
      <c r="BG168" s="9">
        <v>0</v>
      </c>
      <c r="BH168" s="9">
        <v>0</v>
      </c>
      <c r="BI168" s="9">
        <v>0</v>
      </c>
      <c r="BJ168" s="10">
        <v>0</v>
      </c>
      <c r="BK168" s="17">
        <v>0</v>
      </c>
      <c r="BL168" s="16"/>
      <c r="BM168" s="50"/>
    </row>
    <row r="169" spans="1:65" s="21" customFormat="1" ht="15">
      <c r="A169" s="5"/>
      <c r="B169" s="15" t="s">
        <v>39</v>
      </c>
      <c r="C169" s="20">
        <v>0</v>
      </c>
      <c r="D169" s="18">
        <v>0</v>
      </c>
      <c r="E169" s="18">
        <v>0</v>
      </c>
      <c r="F169" s="18">
        <v>0</v>
      </c>
      <c r="G169" s="19">
        <v>0</v>
      </c>
      <c r="H169" s="20">
        <v>0</v>
      </c>
      <c r="I169" s="18">
        <v>0</v>
      </c>
      <c r="J169" s="18">
        <v>0</v>
      </c>
      <c r="K169" s="18">
        <v>0</v>
      </c>
      <c r="L169" s="19">
        <v>0</v>
      </c>
      <c r="M169" s="20">
        <v>0</v>
      </c>
      <c r="N169" s="18">
        <v>0</v>
      </c>
      <c r="O169" s="18">
        <v>0</v>
      </c>
      <c r="P169" s="18">
        <v>0</v>
      </c>
      <c r="Q169" s="19">
        <v>0</v>
      </c>
      <c r="R169" s="20">
        <v>0</v>
      </c>
      <c r="S169" s="18">
        <v>0</v>
      </c>
      <c r="T169" s="18">
        <v>0</v>
      </c>
      <c r="U169" s="18">
        <v>0</v>
      </c>
      <c r="V169" s="19">
        <v>0</v>
      </c>
      <c r="W169" s="20">
        <v>0</v>
      </c>
      <c r="X169" s="18">
        <v>0</v>
      </c>
      <c r="Y169" s="18">
        <v>0</v>
      </c>
      <c r="Z169" s="18">
        <v>0</v>
      </c>
      <c r="AA169" s="19">
        <v>0</v>
      </c>
      <c r="AB169" s="20">
        <v>0</v>
      </c>
      <c r="AC169" s="18">
        <v>0</v>
      </c>
      <c r="AD169" s="18">
        <v>0</v>
      </c>
      <c r="AE169" s="18">
        <v>0</v>
      </c>
      <c r="AF169" s="19">
        <v>0</v>
      </c>
      <c r="AG169" s="20">
        <v>0</v>
      </c>
      <c r="AH169" s="18">
        <v>0</v>
      </c>
      <c r="AI169" s="18">
        <v>0</v>
      </c>
      <c r="AJ169" s="18">
        <v>0</v>
      </c>
      <c r="AK169" s="19">
        <v>0</v>
      </c>
      <c r="AL169" s="20">
        <v>0</v>
      </c>
      <c r="AM169" s="18">
        <v>0</v>
      </c>
      <c r="AN169" s="18">
        <v>0</v>
      </c>
      <c r="AO169" s="18">
        <v>0</v>
      </c>
      <c r="AP169" s="19">
        <v>0</v>
      </c>
      <c r="AQ169" s="20">
        <v>0</v>
      </c>
      <c r="AR169" s="18">
        <v>0</v>
      </c>
      <c r="AS169" s="18">
        <v>0</v>
      </c>
      <c r="AT169" s="18">
        <v>0</v>
      </c>
      <c r="AU169" s="19">
        <v>0</v>
      </c>
      <c r="AV169" s="20">
        <v>0</v>
      </c>
      <c r="AW169" s="18">
        <v>0</v>
      </c>
      <c r="AX169" s="18">
        <v>0</v>
      </c>
      <c r="AY169" s="18">
        <v>0</v>
      </c>
      <c r="AZ169" s="19">
        <v>0</v>
      </c>
      <c r="BA169" s="20">
        <v>0</v>
      </c>
      <c r="BB169" s="18">
        <v>0</v>
      </c>
      <c r="BC169" s="18">
        <v>0</v>
      </c>
      <c r="BD169" s="18">
        <v>0</v>
      </c>
      <c r="BE169" s="19">
        <v>0</v>
      </c>
      <c r="BF169" s="20">
        <v>0</v>
      </c>
      <c r="BG169" s="18">
        <v>0</v>
      </c>
      <c r="BH169" s="18">
        <v>0</v>
      </c>
      <c r="BI169" s="18">
        <v>0</v>
      </c>
      <c r="BJ169" s="19">
        <v>0</v>
      </c>
      <c r="BK169" s="32">
        <v>0</v>
      </c>
      <c r="BL169" s="16"/>
      <c r="BM169" s="56"/>
    </row>
    <row r="170" spans="1:65" s="12" customFormat="1" ht="15">
      <c r="A170" s="5" t="s">
        <v>40</v>
      </c>
      <c r="B170" s="6" t="s">
        <v>41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4"/>
      <c r="BL170" s="16"/>
      <c r="BM170" s="57"/>
    </row>
    <row r="171" spans="1:65" s="12" customFormat="1" ht="15">
      <c r="A171" s="5"/>
      <c r="B171" s="8" t="s">
        <v>38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</v>
      </c>
      <c r="I171" s="9">
        <v>0</v>
      </c>
      <c r="J171" s="9">
        <v>0</v>
      </c>
      <c r="K171" s="9">
        <v>0</v>
      </c>
      <c r="L171" s="10">
        <v>0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0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</v>
      </c>
      <c r="AW171" s="9">
        <v>0</v>
      </c>
      <c r="AX171" s="9">
        <v>0</v>
      </c>
      <c r="AY171" s="9">
        <v>0</v>
      </c>
      <c r="AZ171" s="10">
        <v>0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</v>
      </c>
      <c r="BG171" s="9">
        <v>0</v>
      </c>
      <c r="BH171" s="9">
        <v>0</v>
      </c>
      <c r="BI171" s="9">
        <v>0</v>
      </c>
      <c r="BJ171" s="10">
        <v>0</v>
      </c>
      <c r="BK171" s="17">
        <v>0</v>
      </c>
      <c r="BL171" s="16"/>
      <c r="BM171" s="50"/>
    </row>
    <row r="172" spans="1:65" s="21" customFormat="1" ht="15">
      <c r="A172" s="5"/>
      <c r="B172" s="15" t="s">
        <v>42</v>
      </c>
      <c r="C172" s="20">
        <v>0</v>
      </c>
      <c r="D172" s="18">
        <v>0</v>
      </c>
      <c r="E172" s="18">
        <v>0</v>
      </c>
      <c r="F172" s="18">
        <v>0</v>
      </c>
      <c r="G172" s="19">
        <v>0</v>
      </c>
      <c r="H172" s="20">
        <v>0</v>
      </c>
      <c r="I172" s="18">
        <v>0</v>
      </c>
      <c r="J172" s="18">
        <v>0</v>
      </c>
      <c r="K172" s="18">
        <v>0</v>
      </c>
      <c r="L172" s="19">
        <v>0</v>
      </c>
      <c r="M172" s="20">
        <v>0</v>
      </c>
      <c r="N172" s="18">
        <v>0</v>
      </c>
      <c r="O172" s="18">
        <v>0</v>
      </c>
      <c r="P172" s="18">
        <v>0</v>
      </c>
      <c r="Q172" s="19">
        <v>0</v>
      </c>
      <c r="R172" s="20">
        <v>0</v>
      </c>
      <c r="S172" s="18">
        <v>0</v>
      </c>
      <c r="T172" s="18">
        <v>0</v>
      </c>
      <c r="U172" s="18">
        <v>0</v>
      </c>
      <c r="V172" s="19">
        <v>0</v>
      </c>
      <c r="W172" s="20">
        <v>0</v>
      </c>
      <c r="X172" s="18">
        <v>0</v>
      </c>
      <c r="Y172" s="18">
        <v>0</v>
      </c>
      <c r="Z172" s="18">
        <v>0</v>
      </c>
      <c r="AA172" s="19">
        <v>0</v>
      </c>
      <c r="AB172" s="20">
        <v>0</v>
      </c>
      <c r="AC172" s="18">
        <v>0</v>
      </c>
      <c r="AD172" s="18">
        <v>0</v>
      </c>
      <c r="AE172" s="18">
        <v>0</v>
      </c>
      <c r="AF172" s="19">
        <v>0</v>
      </c>
      <c r="AG172" s="20">
        <v>0</v>
      </c>
      <c r="AH172" s="18">
        <v>0</v>
      </c>
      <c r="AI172" s="18">
        <v>0</v>
      </c>
      <c r="AJ172" s="18">
        <v>0</v>
      </c>
      <c r="AK172" s="19">
        <v>0</v>
      </c>
      <c r="AL172" s="20">
        <v>0</v>
      </c>
      <c r="AM172" s="18">
        <v>0</v>
      </c>
      <c r="AN172" s="18">
        <v>0</v>
      </c>
      <c r="AO172" s="18">
        <v>0</v>
      </c>
      <c r="AP172" s="19">
        <v>0</v>
      </c>
      <c r="AQ172" s="20">
        <v>0</v>
      </c>
      <c r="AR172" s="18">
        <v>0</v>
      </c>
      <c r="AS172" s="18">
        <v>0</v>
      </c>
      <c r="AT172" s="18">
        <v>0</v>
      </c>
      <c r="AU172" s="19">
        <v>0</v>
      </c>
      <c r="AV172" s="20">
        <v>0</v>
      </c>
      <c r="AW172" s="18">
        <v>0</v>
      </c>
      <c r="AX172" s="18">
        <v>0</v>
      </c>
      <c r="AY172" s="18">
        <v>0</v>
      </c>
      <c r="AZ172" s="19">
        <v>0</v>
      </c>
      <c r="BA172" s="20">
        <v>0</v>
      </c>
      <c r="BB172" s="18">
        <v>0</v>
      </c>
      <c r="BC172" s="18">
        <v>0</v>
      </c>
      <c r="BD172" s="18">
        <v>0</v>
      </c>
      <c r="BE172" s="19">
        <v>0</v>
      </c>
      <c r="BF172" s="20">
        <v>0</v>
      </c>
      <c r="BG172" s="18">
        <v>0</v>
      </c>
      <c r="BH172" s="18">
        <v>0</v>
      </c>
      <c r="BI172" s="18">
        <v>0</v>
      </c>
      <c r="BJ172" s="19">
        <v>0</v>
      </c>
      <c r="BK172" s="32">
        <v>0</v>
      </c>
      <c r="BL172" s="16"/>
      <c r="BM172" s="56"/>
    </row>
    <row r="173" spans="1:65" s="21" customFormat="1" ht="15">
      <c r="A173" s="5" t="s">
        <v>18</v>
      </c>
      <c r="B173" s="27" t="s">
        <v>19</v>
      </c>
      <c r="C173" s="20"/>
      <c r="D173" s="18"/>
      <c r="E173" s="18"/>
      <c r="F173" s="18"/>
      <c r="G173" s="19"/>
      <c r="H173" s="20"/>
      <c r="I173" s="18"/>
      <c r="J173" s="18"/>
      <c r="K173" s="18"/>
      <c r="L173" s="19"/>
      <c r="M173" s="20"/>
      <c r="N173" s="18"/>
      <c r="O173" s="18"/>
      <c r="P173" s="18"/>
      <c r="Q173" s="19"/>
      <c r="R173" s="20"/>
      <c r="S173" s="18"/>
      <c r="T173" s="18"/>
      <c r="U173" s="18"/>
      <c r="V173" s="19"/>
      <c r="W173" s="20"/>
      <c r="X173" s="18"/>
      <c r="Y173" s="18"/>
      <c r="Z173" s="18"/>
      <c r="AA173" s="19"/>
      <c r="AB173" s="20"/>
      <c r="AC173" s="18"/>
      <c r="AD173" s="18"/>
      <c r="AE173" s="18"/>
      <c r="AF173" s="19"/>
      <c r="AG173" s="20"/>
      <c r="AH173" s="18"/>
      <c r="AI173" s="18"/>
      <c r="AJ173" s="18"/>
      <c r="AK173" s="19"/>
      <c r="AL173" s="20"/>
      <c r="AM173" s="18"/>
      <c r="AN173" s="18"/>
      <c r="AO173" s="18"/>
      <c r="AP173" s="19"/>
      <c r="AQ173" s="20"/>
      <c r="AR173" s="18"/>
      <c r="AS173" s="18"/>
      <c r="AT173" s="18"/>
      <c r="AU173" s="19"/>
      <c r="AV173" s="20"/>
      <c r="AW173" s="18"/>
      <c r="AX173" s="18"/>
      <c r="AY173" s="18"/>
      <c r="AZ173" s="19"/>
      <c r="BA173" s="20"/>
      <c r="BB173" s="18"/>
      <c r="BC173" s="18"/>
      <c r="BD173" s="18"/>
      <c r="BE173" s="19"/>
      <c r="BF173" s="20"/>
      <c r="BG173" s="18"/>
      <c r="BH173" s="18"/>
      <c r="BI173" s="18"/>
      <c r="BJ173" s="19"/>
      <c r="BK173" s="32"/>
      <c r="BL173" s="16"/>
      <c r="BM173" s="56"/>
    </row>
    <row r="174" spans="1:65" s="12" customFormat="1" ht="15">
      <c r="A174" s="5"/>
      <c r="B174" s="8" t="s">
        <v>164</v>
      </c>
      <c r="C174" s="11">
        <v>0</v>
      </c>
      <c r="D174" s="9">
        <v>592.5645650769334</v>
      </c>
      <c r="E174" s="9">
        <v>0</v>
      </c>
      <c r="F174" s="9">
        <v>0</v>
      </c>
      <c r="G174" s="10">
        <v>25.226430622566674</v>
      </c>
      <c r="H174" s="11">
        <v>103.7276787723</v>
      </c>
      <c r="I174" s="9">
        <v>3990.196033977001</v>
      </c>
      <c r="J174" s="9">
        <v>51.166019189600014</v>
      </c>
      <c r="K174" s="9">
        <v>0</v>
      </c>
      <c r="L174" s="10">
        <v>10.703929096300003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29.89328255629999</v>
      </c>
      <c r="S174" s="9">
        <v>30.039452522299996</v>
      </c>
      <c r="T174" s="9">
        <v>62.16311792586667</v>
      </c>
      <c r="U174" s="9">
        <v>0</v>
      </c>
      <c r="V174" s="10">
        <v>4.110920142733334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0.031724084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32.25499978533334</v>
      </c>
      <c r="AW174" s="9">
        <v>897.5228739022987</v>
      </c>
      <c r="AX174" s="9">
        <v>0.2702328445333333</v>
      </c>
      <c r="AY174" s="9">
        <v>0</v>
      </c>
      <c r="AZ174" s="10">
        <v>69.08884326596669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13.953815516833332</v>
      </c>
      <c r="BG174" s="9">
        <v>13.202549273733334</v>
      </c>
      <c r="BH174" s="9">
        <v>0.33343773369999985</v>
      </c>
      <c r="BI174" s="9">
        <v>0</v>
      </c>
      <c r="BJ174" s="10">
        <v>4.1369670043666655</v>
      </c>
      <c r="BK174" s="17">
        <f aca="true" t="shared" si="6" ref="BK174:BK184">SUM(C174:BJ174)</f>
        <v>5930.586873292666</v>
      </c>
      <c r="BL174" s="16"/>
      <c r="BM174" s="50"/>
    </row>
    <row r="175" spans="1:65" s="12" customFormat="1" ht="15">
      <c r="A175" s="5"/>
      <c r="B175" s="8" t="s">
        <v>120</v>
      </c>
      <c r="C175" s="11">
        <v>0</v>
      </c>
      <c r="D175" s="9">
        <v>0.7105391666666667</v>
      </c>
      <c r="E175" s="9">
        <v>0</v>
      </c>
      <c r="F175" s="9">
        <v>0</v>
      </c>
      <c r="G175" s="10">
        <v>0</v>
      </c>
      <c r="H175" s="11">
        <v>335.90721940786665</v>
      </c>
      <c r="I175" s="9">
        <v>1286.0972164448667</v>
      </c>
      <c r="J175" s="9">
        <v>2.5163052080999995</v>
      </c>
      <c r="K175" s="9">
        <v>0</v>
      </c>
      <c r="L175" s="10">
        <v>406.5807135208001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69.9974779605</v>
      </c>
      <c r="S175" s="9">
        <v>172.33677420483338</v>
      </c>
      <c r="T175" s="9">
        <v>19.575909555466666</v>
      </c>
      <c r="U175" s="9">
        <v>0</v>
      </c>
      <c r="V175" s="10">
        <v>52.329557569133335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40.7867266381</v>
      </c>
      <c r="AC175" s="9">
        <v>61.09064784223334</v>
      </c>
      <c r="AD175" s="9">
        <v>2.5048391923333324</v>
      </c>
      <c r="AE175" s="9">
        <v>0</v>
      </c>
      <c r="AF175" s="10">
        <v>21.085430519600003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2.4324775148333337</v>
      </c>
      <c r="AM175" s="9">
        <v>0</v>
      </c>
      <c r="AN175" s="9">
        <v>0</v>
      </c>
      <c r="AO175" s="9">
        <v>0</v>
      </c>
      <c r="AP175" s="10">
        <v>0.0007801628666666666</v>
      </c>
      <c r="AQ175" s="11">
        <v>0</v>
      </c>
      <c r="AR175" s="9">
        <v>0</v>
      </c>
      <c r="AS175" s="9">
        <v>0</v>
      </c>
      <c r="AT175" s="9">
        <v>0</v>
      </c>
      <c r="AU175" s="10">
        <v>0.6917246615333333</v>
      </c>
      <c r="AV175" s="11">
        <v>2262.8067235284016</v>
      </c>
      <c r="AW175" s="9">
        <v>1798.3997077786248</v>
      </c>
      <c r="AX175" s="9">
        <v>15.602329386433333</v>
      </c>
      <c r="AY175" s="9">
        <v>0</v>
      </c>
      <c r="AZ175" s="10">
        <v>1014.8194197325663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354.1513376294334</v>
      </c>
      <c r="BG175" s="9">
        <v>214.21482575716666</v>
      </c>
      <c r="BH175" s="9">
        <v>23.300029659733333</v>
      </c>
      <c r="BI175" s="9">
        <v>0</v>
      </c>
      <c r="BJ175" s="10">
        <v>130.3436492583</v>
      </c>
      <c r="BK175" s="17">
        <f t="shared" si="6"/>
        <v>8288.282362300393</v>
      </c>
      <c r="BL175" s="16"/>
      <c r="BM175" s="50"/>
    </row>
    <row r="176" spans="1:65" s="12" customFormat="1" ht="15">
      <c r="A176" s="5"/>
      <c r="B176" s="8" t="s">
        <v>121</v>
      </c>
      <c r="C176" s="11">
        <v>0</v>
      </c>
      <c r="D176" s="9">
        <v>148.05447713433335</v>
      </c>
      <c r="E176" s="9">
        <v>0</v>
      </c>
      <c r="F176" s="9">
        <v>0</v>
      </c>
      <c r="G176" s="10">
        <v>0</v>
      </c>
      <c r="H176" s="11">
        <v>61.109735502233335</v>
      </c>
      <c r="I176" s="9">
        <v>7188.141266824066</v>
      </c>
      <c r="J176" s="9">
        <v>18.661260118633336</v>
      </c>
      <c r="K176" s="9">
        <v>0</v>
      </c>
      <c r="L176" s="10">
        <v>69.93595298363334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6.392194079066667</v>
      </c>
      <c r="S176" s="9">
        <v>379.0199820030666</v>
      </c>
      <c r="T176" s="9">
        <v>97.40282233336669</v>
      </c>
      <c r="U176" s="9">
        <v>0</v>
      </c>
      <c r="V176" s="10">
        <v>29.149351601400003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0.0018489366666666668</v>
      </c>
      <c r="AC176" s="9">
        <v>0</v>
      </c>
      <c r="AD176" s="9">
        <v>0</v>
      </c>
      <c r="AE176" s="9">
        <v>0</v>
      </c>
      <c r="AF176" s="10">
        <v>0.0366326741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0.0007141373000000001</v>
      </c>
      <c r="AM176" s="9">
        <v>0</v>
      </c>
      <c r="AN176" s="9">
        <v>0</v>
      </c>
      <c r="AO176" s="9">
        <v>0</v>
      </c>
      <c r="AP176" s="10">
        <v>0.054685431500000006</v>
      </c>
      <c r="AQ176" s="11">
        <v>0</v>
      </c>
      <c r="AR176" s="9">
        <v>3.653059298600001</v>
      </c>
      <c r="AS176" s="9">
        <v>0</v>
      </c>
      <c r="AT176" s="9">
        <v>0</v>
      </c>
      <c r="AU176" s="10">
        <v>0</v>
      </c>
      <c r="AV176" s="11">
        <v>78.77302634946668</v>
      </c>
      <c r="AW176" s="9">
        <v>425.00640672173637</v>
      </c>
      <c r="AX176" s="9">
        <v>0.9411499774333332</v>
      </c>
      <c r="AY176" s="9">
        <v>0</v>
      </c>
      <c r="AZ176" s="10">
        <v>127.03820181603332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8.303060027266664</v>
      </c>
      <c r="BG176" s="9">
        <v>67.51137585260001</v>
      </c>
      <c r="BH176" s="9">
        <v>0.7500694690666666</v>
      </c>
      <c r="BI176" s="9">
        <v>0</v>
      </c>
      <c r="BJ176" s="10">
        <v>14.998394516299998</v>
      </c>
      <c r="BK176" s="17">
        <f t="shared" si="6"/>
        <v>8724.935667787871</v>
      </c>
      <c r="BL176" s="16"/>
      <c r="BM176" s="50"/>
    </row>
    <row r="177" spans="1:65" s="12" customFormat="1" ht="15">
      <c r="A177" s="5"/>
      <c r="B177" s="8" t="s">
        <v>122</v>
      </c>
      <c r="C177" s="11">
        <v>0</v>
      </c>
      <c r="D177" s="9">
        <v>1.8598608811333333</v>
      </c>
      <c r="E177" s="9">
        <v>0</v>
      </c>
      <c r="F177" s="9">
        <v>0</v>
      </c>
      <c r="G177" s="10">
        <v>0</v>
      </c>
      <c r="H177" s="11">
        <v>73.6994577121</v>
      </c>
      <c r="I177" s="9">
        <v>360.8905553499334</v>
      </c>
      <c r="J177" s="9">
        <v>0</v>
      </c>
      <c r="K177" s="9">
        <v>0</v>
      </c>
      <c r="L177" s="10">
        <v>8.330628108066666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6.048262707699999</v>
      </c>
      <c r="S177" s="9">
        <v>1.6225228291000002</v>
      </c>
      <c r="T177" s="9">
        <v>0</v>
      </c>
      <c r="U177" s="9">
        <v>0</v>
      </c>
      <c r="V177" s="10">
        <v>2.026911791666666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0.06196732449999998</v>
      </c>
      <c r="AC177" s="9">
        <v>0.04360399126666666</v>
      </c>
      <c r="AD177" s="9">
        <v>0</v>
      </c>
      <c r="AE177" s="9">
        <v>0</v>
      </c>
      <c r="AF177" s="10">
        <v>0.4587939548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0.02374061426666667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5.833333333333337E-09</v>
      </c>
      <c r="AS177" s="9">
        <v>0</v>
      </c>
      <c r="AT177" s="9">
        <v>0</v>
      </c>
      <c r="AU177" s="10">
        <v>0</v>
      </c>
      <c r="AV177" s="11">
        <v>49.23349481996665</v>
      </c>
      <c r="AW177" s="9">
        <v>245.37417378536338</v>
      </c>
      <c r="AX177" s="9">
        <v>0</v>
      </c>
      <c r="AY177" s="9">
        <v>0</v>
      </c>
      <c r="AZ177" s="10">
        <v>151.43951290550004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8.243549885833334</v>
      </c>
      <c r="BG177" s="9">
        <v>25.928752582899996</v>
      </c>
      <c r="BH177" s="9">
        <v>1.6861769570000003</v>
      </c>
      <c r="BI177" s="9">
        <v>0</v>
      </c>
      <c r="BJ177" s="10">
        <v>14.621287806200002</v>
      </c>
      <c r="BK177" s="17">
        <f t="shared" si="6"/>
        <v>951.5932540131301</v>
      </c>
      <c r="BL177" s="16"/>
      <c r="BM177" s="57"/>
    </row>
    <row r="178" spans="1:65" s="12" customFormat="1" ht="15">
      <c r="A178" s="5"/>
      <c r="B178" s="8" t="s">
        <v>123</v>
      </c>
      <c r="C178" s="11">
        <v>0</v>
      </c>
      <c r="D178" s="9">
        <v>361.5575689376</v>
      </c>
      <c r="E178" s="9">
        <v>0</v>
      </c>
      <c r="F178" s="9">
        <v>0</v>
      </c>
      <c r="G178" s="10">
        <v>0</v>
      </c>
      <c r="H178" s="11">
        <v>170.51534775873333</v>
      </c>
      <c r="I178" s="9">
        <v>6629.662604070034</v>
      </c>
      <c r="J178" s="9">
        <v>970.6589715779669</v>
      </c>
      <c r="K178" s="9">
        <v>88.45402503103332</v>
      </c>
      <c r="L178" s="10">
        <v>200.85678901506665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44.941707684933334</v>
      </c>
      <c r="S178" s="9">
        <v>847.6960626455667</v>
      </c>
      <c r="T178" s="9">
        <v>111.1941751978333</v>
      </c>
      <c r="U178" s="9">
        <v>0</v>
      </c>
      <c r="V178" s="10">
        <v>19.376026900100005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0.6010144941333333</v>
      </c>
      <c r="AC178" s="9">
        <v>0</v>
      </c>
      <c r="AD178" s="9">
        <v>0</v>
      </c>
      <c r="AE178" s="9">
        <v>0</v>
      </c>
      <c r="AF178" s="10">
        <v>0.005843033899999999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0.032723700700000004</v>
      </c>
      <c r="AM178" s="9">
        <v>0</v>
      </c>
      <c r="AN178" s="9">
        <v>0</v>
      </c>
      <c r="AO178" s="9">
        <v>0</v>
      </c>
      <c r="AP178" s="10">
        <v>0.009804919233333336</v>
      </c>
      <c r="AQ178" s="11">
        <v>0</v>
      </c>
      <c r="AR178" s="9">
        <v>113.52414394540003</v>
      </c>
      <c r="AS178" s="9">
        <v>0</v>
      </c>
      <c r="AT178" s="9">
        <v>0</v>
      </c>
      <c r="AU178" s="10">
        <v>0</v>
      </c>
      <c r="AV178" s="11">
        <v>255.73739319353336</v>
      </c>
      <c r="AW178" s="9">
        <v>1600.14304218681</v>
      </c>
      <c r="AX178" s="9">
        <v>52.33533382403331</v>
      </c>
      <c r="AY178" s="9">
        <v>0</v>
      </c>
      <c r="AZ178" s="10">
        <v>160.03916082313333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57.49968669446667</v>
      </c>
      <c r="BG178" s="9">
        <v>59.25142213290001</v>
      </c>
      <c r="BH178" s="9">
        <v>35.20270492756667</v>
      </c>
      <c r="BI178" s="9">
        <v>0</v>
      </c>
      <c r="BJ178" s="10">
        <v>107.3809293687</v>
      </c>
      <c r="BK178" s="17">
        <f t="shared" si="6"/>
        <v>11886.67648206338</v>
      </c>
      <c r="BL178" s="16"/>
      <c r="BM178" s="50"/>
    </row>
    <row r="179" spans="1:65" s="12" customFormat="1" ht="15">
      <c r="A179" s="5"/>
      <c r="B179" s="8" t="s">
        <v>124</v>
      </c>
      <c r="C179" s="11">
        <v>0</v>
      </c>
      <c r="D179" s="9">
        <v>0.6117278062</v>
      </c>
      <c r="E179" s="9">
        <v>0</v>
      </c>
      <c r="F179" s="9">
        <v>0</v>
      </c>
      <c r="G179" s="10">
        <v>0</v>
      </c>
      <c r="H179" s="11">
        <v>286.0030064903333</v>
      </c>
      <c r="I179" s="9">
        <v>7722.0593630241</v>
      </c>
      <c r="J179" s="9">
        <v>1338.2409982538</v>
      </c>
      <c r="K179" s="9">
        <v>6.518839250133335</v>
      </c>
      <c r="L179" s="10">
        <v>328.5240834324667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138.7614654869</v>
      </c>
      <c r="S179" s="9">
        <v>419.76547551699997</v>
      </c>
      <c r="T179" s="9">
        <v>289.1180896788666</v>
      </c>
      <c r="U179" s="9">
        <v>0</v>
      </c>
      <c r="V179" s="10">
        <v>208.8541469341667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3.327154534066666</v>
      </c>
      <c r="AC179" s="9">
        <v>1.7139655834000003</v>
      </c>
      <c r="AD179" s="9">
        <v>0</v>
      </c>
      <c r="AE179" s="9">
        <v>0</v>
      </c>
      <c r="AF179" s="10">
        <v>3.7759548774333322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0.3024439980666667</v>
      </c>
      <c r="AM179" s="9">
        <v>0.2767615050666666</v>
      </c>
      <c r="AN179" s="9">
        <v>0</v>
      </c>
      <c r="AO179" s="9">
        <v>0</v>
      </c>
      <c r="AP179" s="10">
        <v>0.2971344787333334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1286.899365253399</v>
      </c>
      <c r="AW179" s="9">
        <v>2866.656072379049</v>
      </c>
      <c r="AX179" s="9">
        <v>5.069284616066667</v>
      </c>
      <c r="AY179" s="9">
        <v>1043.440185723933</v>
      </c>
      <c r="AZ179" s="10">
        <v>1046.1693317682002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826.8182807963998</v>
      </c>
      <c r="BG179" s="9">
        <v>607.3449966623666</v>
      </c>
      <c r="BH179" s="9">
        <v>62.5047375595</v>
      </c>
      <c r="BI179" s="9">
        <v>0</v>
      </c>
      <c r="BJ179" s="10">
        <v>331.0132196326</v>
      </c>
      <c r="BK179" s="17">
        <f t="shared" si="6"/>
        <v>18824.06608524225</v>
      </c>
      <c r="BL179" s="16"/>
      <c r="BM179" s="50"/>
    </row>
    <row r="180" spans="1:65" s="12" customFormat="1" ht="15">
      <c r="A180" s="5"/>
      <c r="B180" s="8" t="s">
        <v>125</v>
      </c>
      <c r="C180" s="11">
        <v>0</v>
      </c>
      <c r="D180" s="9">
        <v>2.0808716553666664</v>
      </c>
      <c r="E180" s="9">
        <v>0</v>
      </c>
      <c r="F180" s="9">
        <v>0</v>
      </c>
      <c r="G180" s="10">
        <v>0</v>
      </c>
      <c r="H180" s="11">
        <v>16.340353527666664</v>
      </c>
      <c r="I180" s="9">
        <v>8.4442138221</v>
      </c>
      <c r="J180" s="9">
        <v>0</v>
      </c>
      <c r="K180" s="9">
        <v>0</v>
      </c>
      <c r="L180" s="10">
        <v>64.58325570523334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10.536661602766666</v>
      </c>
      <c r="S180" s="9">
        <v>0.18470486226666674</v>
      </c>
      <c r="T180" s="9">
        <v>0</v>
      </c>
      <c r="U180" s="9">
        <v>0</v>
      </c>
      <c r="V180" s="10">
        <v>15.192769031666664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0.8271825351333335</v>
      </c>
      <c r="AC180" s="9">
        <v>0</v>
      </c>
      <c r="AD180" s="9">
        <v>0</v>
      </c>
      <c r="AE180" s="9">
        <v>0</v>
      </c>
      <c r="AF180" s="10">
        <v>0.8653927168999997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0.06537318943333334</v>
      </c>
      <c r="AM180" s="9">
        <v>0</v>
      </c>
      <c r="AN180" s="9">
        <v>0</v>
      </c>
      <c r="AO180" s="9">
        <v>0</v>
      </c>
      <c r="AP180" s="10">
        <v>0.03395388343333333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437.2311568532666</v>
      </c>
      <c r="AW180" s="9">
        <v>308.2105085790187</v>
      </c>
      <c r="AX180" s="9">
        <v>0.011544376499999995</v>
      </c>
      <c r="AY180" s="9">
        <v>0</v>
      </c>
      <c r="AZ180" s="10">
        <v>939.3567718251013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254.24217539209994</v>
      </c>
      <c r="BG180" s="9">
        <v>69.99861321233332</v>
      </c>
      <c r="BH180" s="9">
        <v>1.9191100142000008</v>
      </c>
      <c r="BI180" s="9">
        <v>0</v>
      </c>
      <c r="BJ180" s="10">
        <v>250.84133639173342</v>
      </c>
      <c r="BK180" s="17">
        <f t="shared" si="6"/>
        <v>2380.96594917622</v>
      </c>
      <c r="BL180" s="16"/>
      <c r="BM180" s="50"/>
    </row>
    <row r="181" spans="1:65" s="12" customFormat="1" ht="15">
      <c r="A181" s="5"/>
      <c r="B181" s="8" t="s">
        <v>126</v>
      </c>
      <c r="C181" s="11">
        <v>0</v>
      </c>
      <c r="D181" s="9">
        <v>92.22474215966668</v>
      </c>
      <c r="E181" s="9">
        <v>0</v>
      </c>
      <c r="F181" s="9">
        <v>0</v>
      </c>
      <c r="G181" s="10">
        <v>0</v>
      </c>
      <c r="H181" s="11">
        <v>71.98183716953332</v>
      </c>
      <c r="I181" s="9">
        <v>1442.6195230729334</v>
      </c>
      <c r="J181" s="9">
        <v>2.538720394266667</v>
      </c>
      <c r="K181" s="9">
        <v>0</v>
      </c>
      <c r="L181" s="10">
        <v>46.21948084766667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13.164188862033333</v>
      </c>
      <c r="S181" s="9">
        <v>5.170389227466667</v>
      </c>
      <c r="T181" s="9">
        <v>0.14902693683333335</v>
      </c>
      <c r="U181" s="9">
        <v>0</v>
      </c>
      <c r="V181" s="10">
        <v>39.158007365833335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1.6801813247333335</v>
      </c>
      <c r="AC181" s="9">
        <v>1.5766506117999994</v>
      </c>
      <c r="AD181" s="9">
        <v>0</v>
      </c>
      <c r="AE181" s="9">
        <v>0</v>
      </c>
      <c r="AF181" s="10">
        <v>0.06134736733333333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0.21749784483333334</v>
      </c>
      <c r="AM181" s="9">
        <v>0.037211513966666665</v>
      </c>
      <c r="AN181" s="9">
        <v>0</v>
      </c>
      <c r="AO181" s="9">
        <v>0</v>
      </c>
      <c r="AP181" s="10">
        <v>0.0008959112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485.7712347743999</v>
      </c>
      <c r="AW181" s="9">
        <v>881.5096971419747</v>
      </c>
      <c r="AX181" s="9">
        <v>0</v>
      </c>
      <c r="AY181" s="9">
        <v>0</v>
      </c>
      <c r="AZ181" s="10">
        <v>551.7165271739666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48.554547706833326</v>
      </c>
      <c r="BG181" s="9">
        <v>90.51706921670001</v>
      </c>
      <c r="BH181" s="9">
        <v>3.935027734</v>
      </c>
      <c r="BI181" s="9">
        <v>0</v>
      </c>
      <c r="BJ181" s="10">
        <v>55.30881470326667</v>
      </c>
      <c r="BK181" s="17">
        <f t="shared" si="6"/>
        <v>3834.1126190612417</v>
      </c>
      <c r="BL181" s="16"/>
      <c r="BM181" s="57"/>
    </row>
    <row r="182" spans="1:65" s="12" customFormat="1" ht="15">
      <c r="A182" s="5"/>
      <c r="B182" s="8" t="s">
        <v>150</v>
      </c>
      <c r="C182" s="11">
        <v>0</v>
      </c>
      <c r="D182" s="9">
        <v>5.7112065</v>
      </c>
      <c r="E182" s="9">
        <v>0</v>
      </c>
      <c r="F182" s="9">
        <v>0</v>
      </c>
      <c r="G182" s="10">
        <v>0</v>
      </c>
      <c r="H182" s="11">
        <v>2.2069464359000004</v>
      </c>
      <c r="I182" s="9">
        <v>0</v>
      </c>
      <c r="J182" s="9">
        <v>0</v>
      </c>
      <c r="K182" s="9">
        <v>0</v>
      </c>
      <c r="L182" s="10">
        <v>0.3231730907333334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3.7826903341</v>
      </c>
      <c r="S182" s="9">
        <v>0</v>
      </c>
      <c r="T182" s="9">
        <v>0</v>
      </c>
      <c r="U182" s="9">
        <v>0</v>
      </c>
      <c r="V182" s="10">
        <v>0.19064752773333332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0.16228574503333332</v>
      </c>
      <c r="AC182" s="9">
        <v>0</v>
      </c>
      <c r="AD182" s="9">
        <v>0</v>
      </c>
      <c r="AE182" s="9">
        <v>0</v>
      </c>
      <c r="AF182" s="10">
        <v>0.022162857166666664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0.029649663866666662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87.7680401938965</v>
      </c>
      <c r="AW182" s="9">
        <v>6.669966666666666E-05</v>
      </c>
      <c r="AX182" s="9">
        <v>0</v>
      </c>
      <c r="AY182" s="9">
        <v>0</v>
      </c>
      <c r="AZ182" s="10">
        <v>36.0606607153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66.63135924470001</v>
      </c>
      <c r="BG182" s="9">
        <v>6.6692E-06</v>
      </c>
      <c r="BH182" s="9">
        <v>0</v>
      </c>
      <c r="BI182" s="9">
        <v>0</v>
      </c>
      <c r="BJ182" s="10">
        <v>4.551449516233334</v>
      </c>
      <c r="BK182" s="17">
        <f t="shared" si="6"/>
        <v>207.44034519352982</v>
      </c>
      <c r="BL182" s="16"/>
      <c r="BM182" s="50"/>
    </row>
    <row r="183" spans="1:65" s="12" customFormat="1" ht="15">
      <c r="A183" s="5"/>
      <c r="B183" s="8" t="s">
        <v>127</v>
      </c>
      <c r="C183" s="11">
        <v>0</v>
      </c>
      <c r="D183" s="9">
        <v>9.654741469966668</v>
      </c>
      <c r="E183" s="9">
        <v>0</v>
      </c>
      <c r="F183" s="9">
        <v>0</v>
      </c>
      <c r="G183" s="10">
        <v>0</v>
      </c>
      <c r="H183" s="11">
        <v>147.72246048869997</v>
      </c>
      <c r="I183" s="9">
        <v>442.3496771748</v>
      </c>
      <c r="J183" s="9">
        <v>0</v>
      </c>
      <c r="K183" s="9">
        <v>0</v>
      </c>
      <c r="L183" s="10">
        <v>74.93660030583335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62.64812389000001</v>
      </c>
      <c r="S183" s="9">
        <v>165.36736367973333</v>
      </c>
      <c r="T183" s="9">
        <v>308.22799800613336</v>
      </c>
      <c r="U183" s="9">
        <v>0</v>
      </c>
      <c r="V183" s="10">
        <v>52.212782624999996</v>
      </c>
      <c r="W183" s="11">
        <v>0</v>
      </c>
      <c r="X183" s="9">
        <v>0.02076629426666667</v>
      </c>
      <c r="Y183" s="9">
        <v>0</v>
      </c>
      <c r="Z183" s="9">
        <v>0</v>
      </c>
      <c r="AA183" s="10">
        <v>0</v>
      </c>
      <c r="AB183" s="11">
        <v>5.934009120099999</v>
      </c>
      <c r="AC183" s="9">
        <v>13.774860562633334</v>
      </c>
      <c r="AD183" s="9">
        <v>0</v>
      </c>
      <c r="AE183" s="9">
        <v>0</v>
      </c>
      <c r="AF183" s="10">
        <v>0.5345163296000001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0.08472099143333334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2257.7149358245993</v>
      </c>
      <c r="AW183" s="9">
        <v>2340.1853722888613</v>
      </c>
      <c r="AX183" s="9">
        <v>13.657607074266666</v>
      </c>
      <c r="AY183" s="9">
        <v>0</v>
      </c>
      <c r="AZ183" s="10">
        <v>1736.4864792586334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1025.2561979386335</v>
      </c>
      <c r="BG183" s="9">
        <v>641.1401731590665</v>
      </c>
      <c r="BH183" s="9">
        <v>315.72377566880004</v>
      </c>
      <c r="BI183" s="9">
        <v>0</v>
      </c>
      <c r="BJ183" s="10">
        <v>388.37053339286655</v>
      </c>
      <c r="BK183" s="17">
        <f t="shared" si="6"/>
        <v>10002.003695543928</v>
      </c>
      <c r="BL183" s="16"/>
      <c r="BM183" s="50"/>
    </row>
    <row r="184" spans="1:65" s="12" customFormat="1" ht="15">
      <c r="A184" s="5"/>
      <c r="B184" s="8" t="s">
        <v>238</v>
      </c>
      <c r="C184" s="11">
        <v>0</v>
      </c>
      <c r="D184" s="9">
        <v>599.7704715658332</v>
      </c>
      <c r="E184" s="9">
        <v>0</v>
      </c>
      <c r="F184" s="9">
        <v>0</v>
      </c>
      <c r="G184" s="10">
        <v>53.284417742133336</v>
      </c>
      <c r="H184" s="11">
        <v>193.19341368980005</v>
      </c>
      <c r="I184" s="9">
        <v>8438.999508534633</v>
      </c>
      <c r="J184" s="9">
        <v>1730.2137798907997</v>
      </c>
      <c r="K184" s="9">
        <v>0</v>
      </c>
      <c r="L184" s="10">
        <v>215.039809557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100.1246937334</v>
      </c>
      <c r="S184" s="9">
        <v>1136.3396748316998</v>
      </c>
      <c r="T184" s="9">
        <v>223.6035190029</v>
      </c>
      <c r="U184" s="9">
        <v>0</v>
      </c>
      <c r="V184" s="10">
        <v>17.532441851133335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15.665359404066663</v>
      </c>
      <c r="AC184" s="9">
        <v>3.495747983966667</v>
      </c>
      <c r="AD184" s="9">
        <v>0</v>
      </c>
      <c r="AE184" s="9">
        <v>0</v>
      </c>
      <c r="AF184" s="10">
        <v>0.05963090856666667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0.006219510433333334</v>
      </c>
      <c r="AM184" s="9">
        <v>0</v>
      </c>
      <c r="AN184" s="9">
        <v>0</v>
      </c>
      <c r="AO184" s="9">
        <v>0</v>
      </c>
      <c r="AP184" s="10">
        <v>0.009611835133333333</v>
      </c>
      <c r="AQ184" s="11">
        <v>0</v>
      </c>
      <c r="AR184" s="9">
        <v>216.2046878267333</v>
      </c>
      <c r="AS184" s="9">
        <v>0</v>
      </c>
      <c r="AT184" s="9">
        <v>0</v>
      </c>
      <c r="AU184" s="10">
        <v>0</v>
      </c>
      <c r="AV184" s="11">
        <v>757.2203459816001</v>
      </c>
      <c r="AW184" s="9">
        <v>1430.959583009931</v>
      </c>
      <c r="AX184" s="9">
        <v>33.836190079199994</v>
      </c>
      <c r="AY184" s="9">
        <v>0</v>
      </c>
      <c r="AZ184" s="10">
        <v>385.99765480373327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134.21113420816664</v>
      </c>
      <c r="BG184" s="9">
        <v>268.23488342780007</v>
      </c>
      <c r="BH184" s="9">
        <v>31.72762067573333</v>
      </c>
      <c r="BI184" s="9">
        <v>0</v>
      </c>
      <c r="BJ184" s="10">
        <v>123.01900350299995</v>
      </c>
      <c r="BK184" s="17">
        <f t="shared" si="6"/>
        <v>16108.749403557396</v>
      </c>
      <c r="BL184" s="16"/>
      <c r="BM184" s="50"/>
    </row>
    <row r="185" spans="1:65" s="21" customFormat="1" ht="15">
      <c r="A185" s="5"/>
      <c r="B185" s="15" t="s">
        <v>20</v>
      </c>
      <c r="C185" s="20">
        <f>SUM(C174:C184)</f>
        <v>0</v>
      </c>
      <c r="D185" s="18">
        <f>SUM(D174:D184)</f>
        <v>1814.8007723536998</v>
      </c>
      <c r="E185" s="18">
        <f>SUM(E174:E184)</f>
        <v>0</v>
      </c>
      <c r="F185" s="18">
        <f>SUM(F174:F184)</f>
        <v>0</v>
      </c>
      <c r="G185" s="19">
        <f>SUM(G174:G184)</f>
        <v>78.51084836470001</v>
      </c>
      <c r="H185" s="20">
        <f aca="true" t="shared" si="7" ref="H185:BJ185">SUM(H174:H184)</f>
        <v>1462.4074569551665</v>
      </c>
      <c r="I185" s="18">
        <f t="shared" si="7"/>
        <v>37509.45996229446</v>
      </c>
      <c r="J185" s="18">
        <f t="shared" si="7"/>
        <v>4113.996054633167</v>
      </c>
      <c r="K185" s="18">
        <f t="shared" si="7"/>
        <v>94.97286428116666</v>
      </c>
      <c r="L185" s="19">
        <f t="shared" si="7"/>
        <v>1426.0344156628003</v>
      </c>
      <c r="M185" s="20">
        <f t="shared" si="7"/>
        <v>0</v>
      </c>
      <c r="N185" s="18">
        <f t="shared" si="7"/>
        <v>0</v>
      </c>
      <c r="O185" s="18">
        <f t="shared" si="7"/>
        <v>0</v>
      </c>
      <c r="P185" s="18">
        <f t="shared" si="7"/>
        <v>0</v>
      </c>
      <c r="Q185" s="19">
        <f t="shared" si="7"/>
        <v>0</v>
      </c>
      <c r="R185" s="20">
        <f t="shared" si="7"/>
        <v>486.2907488976999</v>
      </c>
      <c r="S185" s="18">
        <f t="shared" si="7"/>
        <v>3157.5424023230335</v>
      </c>
      <c r="T185" s="18">
        <f t="shared" si="7"/>
        <v>1111.4346586372667</v>
      </c>
      <c r="U185" s="18">
        <f t="shared" si="7"/>
        <v>0</v>
      </c>
      <c r="V185" s="19">
        <f t="shared" si="7"/>
        <v>440.1335633405667</v>
      </c>
      <c r="W185" s="20">
        <f t="shared" si="7"/>
        <v>0</v>
      </c>
      <c r="X185" s="18">
        <f t="shared" si="7"/>
        <v>0.02076629426666667</v>
      </c>
      <c r="Y185" s="18">
        <f t="shared" si="7"/>
        <v>0</v>
      </c>
      <c r="Z185" s="18">
        <f t="shared" si="7"/>
        <v>0</v>
      </c>
      <c r="AA185" s="19">
        <f t="shared" si="7"/>
        <v>0</v>
      </c>
      <c r="AB185" s="20">
        <f t="shared" si="7"/>
        <v>69.07945414053333</v>
      </c>
      <c r="AC185" s="18">
        <f t="shared" si="7"/>
        <v>81.6954765753</v>
      </c>
      <c r="AD185" s="18">
        <f t="shared" si="7"/>
        <v>2.5048391923333324</v>
      </c>
      <c r="AE185" s="18">
        <f t="shared" si="7"/>
        <v>0</v>
      </c>
      <c r="AF185" s="19">
        <f t="shared" si="7"/>
        <v>26.905705239400003</v>
      </c>
      <c r="AG185" s="20">
        <f t="shared" si="7"/>
        <v>0</v>
      </c>
      <c r="AH185" s="18">
        <f t="shared" si="7"/>
        <v>0</v>
      </c>
      <c r="AI185" s="18">
        <f t="shared" si="7"/>
        <v>0</v>
      </c>
      <c r="AJ185" s="18">
        <f t="shared" si="7"/>
        <v>0</v>
      </c>
      <c r="AK185" s="19">
        <f t="shared" si="7"/>
        <v>0</v>
      </c>
      <c r="AL185" s="20">
        <f t="shared" si="7"/>
        <v>3.195561165166667</v>
      </c>
      <c r="AM185" s="18">
        <f t="shared" si="7"/>
        <v>0.31397301903333324</v>
      </c>
      <c r="AN185" s="18">
        <f t="shared" si="7"/>
        <v>0</v>
      </c>
      <c r="AO185" s="18">
        <f t="shared" si="7"/>
        <v>0</v>
      </c>
      <c r="AP185" s="19">
        <f t="shared" si="7"/>
        <v>0.4068666221000001</v>
      </c>
      <c r="AQ185" s="20">
        <f t="shared" si="7"/>
        <v>0</v>
      </c>
      <c r="AR185" s="18">
        <f t="shared" si="7"/>
        <v>333.38189107656666</v>
      </c>
      <c r="AS185" s="18">
        <f t="shared" si="7"/>
        <v>0</v>
      </c>
      <c r="AT185" s="18">
        <f t="shared" si="7"/>
        <v>0</v>
      </c>
      <c r="AU185" s="19">
        <f t="shared" si="7"/>
        <v>0.6917246615333333</v>
      </c>
      <c r="AV185" s="20">
        <f t="shared" si="7"/>
        <v>7991.410716557863</v>
      </c>
      <c r="AW185" s="18">
        <f t="shared" si="7"/>
        <v>12793.967504473336</v>
      </c>
      <c r="AX185" s="18">
        <f t="shared" si="7"/>
        <v>121.72367217846664</v>
      </c>
      <c r="AY185" s="18">
        <f t="shared" si="7"/>
        <v>1043.440185723933</v>
      </c>
      <c r="AZ185" s="19">
        <f t="shared" si="7"/>
        <v>6218.212564088135</v>
      </c>
      <c r="BA185" s="20">
        <f t="shared" si="7"/>
        <v>0</v>
      </c>
      <c r="BB185" s="18">
        <f t="shared" si="7"/>
        <v>0</v>
      </c>
      <c r="BC185" s="18">
        <f t="shared" si="7"/>
        <v>0</v>
      </c>
      <c r="BD185" s="18">
        <f t="shared" si="7"/>
        <v>0</v>
      </c>
      <c r="BE185" s="19">
        <f t="shared" si="7"/>
        <v>0</v>
      </c>
      <c r="BF185" s="20">
        <f t="shared" si="7"/>
        <v>2797.8651450406664</v>
      </c>
      <c r="BG185" s="18">
        <f t="shared" si="7"/>
        <v>2057.3446679467665</v>
      </c>
      <c r="BH185" s="18">
        <f t="shared" si="7"/>
        <v>477.0826903993</v>
      </c>
      <c r="BI185" s="18">
        <f t="shared" si="7"/>
        <v>0</v>
      </c>
      <c r="BJ185" s="19">
        <f t="shared" si="7"/>
        <v>1424.5855850935666</v>
      </c>
      <c r="BK185" s="32">
        <f>SUM(BK174:BK184)</f>
        <v>87139.41273723199</v>
      </c>
      <c r="BL185" s="16"/>
      <c r="BM185" s="50"/>
    </row>
    <row r="186" spans="1:65" s="21" customFormat="1" ht="15">
      <c r="A186" s="5"/>
      <c r="B186" s="15" t="s">
        <v>21</v>
      </c>
      <c r="C186" s="20">
        <f aca="true" t="shared" si="8" ref="C186:AH186">C185+C172+C169+C165+C17+C13</f>
        <v>0</v>
      </c>
      <c r="D186" s="18">
        <f t="shared" si="8"/>
        <v>5709.792064725267</v>
      </c>
      <c r="E186" s="18">
        <f t="shared" si="8"/>
        <v>0</v>
      </c>
      <c r="F186" s="18">
        <f t="shared" si="8"/>
        <v>0</v>
      </c>
      <c r="G186" s="19">
        <f t="shared" si="8"/>
        <v>252.4347733617334</v>
      </c>
      <c r="H186" s="20">
        <f t="shared" si="8"/>
        <v>2640.3032463577</v>
      </c>
      <c r="I186" s="18">
        <f t="shared" si="8"/>
        <v>64352.849645051894</v>
      </c>
      <c r="J186" s="18">
        <f t="shared" si="8"/>
        <v>6901.939110919933</v>
      </c>
      <c r="K186" s="18">
        <f t="shared" si="8"/>
        <v>94.97286428116666</v>
      </c>
      <c r="L186" s="19">
        <f t="shared" si="8"/>
        <v>2054.5873485959</v>
      </c>
      <c r="M186" s="20">
        <f t="shared" si="8"/>
        <v>0</v>
      </c>
      <c r="N186" s="18">
        <f t="shared" si="8"/>
        <v>0</v>
      </c>
      <c r="O186" s="18">
        <f t="shared" si="8"/>
        <v>0</v>
      </c>
      <c r="P186" s="18">
        <f t="shared" si="8"/>
        <v>0</v>
      </c>
      <c r="Q186" s="19">
        <f t="shared" si="8"/>
        <v>0</v>
      </c>
      <c r="R186" s="20">
        <f t="shared" si="8"/>
        <v>755.3463871263999</v>
      </c>
      <c r="S186" s="18">
        <f t="shared" si="8"/>
        <v>6570.154945979633</v>
      </c>
      <c r="T186" s="18">
        <f t="shared" si="8"/>
        <v>2295.970630688</v>
      </c>
      <c r="U186" s="18">
        <f t="shared" si="8"/>
        <v>0</v>
      </c>
      <c r="V186" s="19">
        <f t="shared" si="8"/>
        <v>784.5900014658</v>
      </c>
      <c r="W186" s="20">
        <f t="shared" si="8"/>
        <v>0</v>
      </c>
      <c r="X186" s="18">
        <f t="shared" si="8"/>
        <v>47.74800570753333</v>
      </c>
      <c r="Y186" s="18">
        <f t="shared" si="8"/>
        <v>0</v>
      </c>
      <c r="Z186" s="18">
        <f t="shared" si="8"/>
        <v>0</v>
      </c>
      <c r="AA186" s="19">
        <f t="shared" si="8"/>
        <v>0</v>
      </c>
      <c r="AB186" s="20">
        <f t="shared" si="8"/>
        <v>98.46978459943332</v>
      </c>
      <c r="AC186" s="18">
        <f t="shared" si="8"/>
        <v>137.3743270821667</v>
      </c>
      <c r="AD186" s="18">
        <f t="shared" si="8"/>
        <v>2.5048391923333324</v>
      </c>
      <c r="AE186" s="18">
        <f t="shared" si="8"/>
        <v>0</v>
      </c>
      <c r="AF186" s="19">
        <f t="shared" si="8"/>
        <v>37.6431113553</v>
      </c>
      <c r="AG186" s="20">
        <f t="shared" si="8"/>
        <v>0</v>
      </c>
      <c r="AH186" s="18">
        <f t="shared" si="8"/>
        <v>0</v>
      </c>
      <c r="AI186" s="18">
        <f aca="true" t="shared" si="9" ref="AI186:BK186">AI185+AI172+AI169+AI165+AI17+AI13</f>
        <v>0</v>
      </c>
      <c r="AJ186" s="18">
        <f t="shared" si="9"/>
        <v>0</v>
      </c>
      <c r="AK186" s="19">
        <f t="shared" si="9"/>
        <v>0</v>
      </c>
      <c r="AL186" s="20">
        <f t="shared" si="9"/>
        <v>4.456534355466667</v>
      </c>
      <c r="AM186" s="18">
        <f t="shared" si="9"/>
        <v>0.31397301903333324</v>
      </c>
      <c r="AN186" s="18">
        <f t="shared" si="9"/>
        <v>0.3782567855666666</v>
      </c>
      <c r="AO186" s="18">
        <f t="shared" si="9"/>
        <v>0</v>
      </c>
      <c r="AP186" s="19">
        <f t="shared" si="9"/>
        <v>1.4964851230999998</v>
      </c>
      <c r="AQ186" s="20">
        <f t="shared" si="9"/>
        <v>0</v>
      </c>
      <c r="AR186" s="18">
        <f t="shared" si="9"/>
        <v>969.0110548813333</v>
      </c>
      <c r="AS186" s="18">
        <f t="shared" si="9"/>
        <v>0</v>
      </c>
      <c r="AT186" s="18">
        <f t="shared" si="9"/>
        <v>0</v>
      </c>
      <c r="AU186" s="19">
        <f t="shared" si="9"/>
        <v>0.6917246615333333</v>
      </c>
      <c r="AV186" s="20">
        <f t="shared" si="9"/>
        <v>12622.415659372282</v>
      </c>
      <c r="AW186" s="18">
        <f t="shared" si="9"/>
        <v>24347.5561157313</v>
      </c>
      <c r="AX186" s="18">
        <f t="shared" si="9"/>
        <v>1413.5643288962335</v>
      </c>
      <c r="AY186" s="18">
        <f t="shared" si="9"/>
        <v>1043.440185723933</v>
      </c>
      <c r="AZ186" s="19">
        <f t="shared" si="9"/>
        <v>8398.597590039968</v>
      </c>
      <c r="BA186" s="20">
        <f t="shared" si="9"/>
        <v>0</v>
      </c>
      <c r="BB186" s="18">
        <f t="shared" si="9"/>
        <v>0</v>
      </c>
      <c r="BC186" s="18">
        <f t="shared" si="9"/>
        <v>0</v>
      </c>
      <c r="BD186" s="18">
        <f t="shared" si="9"/>
        <v>0</v>
      </c>
      <c r="BE186" s="19">
        <f t="shared" si="9"/>
        <v>0</v>
      </c>
      <c r="BF186" s="20">
        <f t="shared" si="9"/>
        <v>3914.6046329715996</v>
      </c>
      <c r="BG186" s="18">
        <f t="shared" si="9"/>
        <v>3508.0747401276335</v>
      </c>
      <c r="BH186" s="18">
        <f t="shared" si="9"/>
        <v>830.5470024006</v>
      </c>
      <c r="BI186" s="18">
        <f t="shared" si="9"/>
        <v>0</v>
      </c>
      <c r="BJ186" s="19">
        <f t="shared" si="9"/>
        <v>1926.2346091102663</v>
      </c>
      <c r="BK186" s="19">
        <f t="shared" si="9"/>
        <v>151718.06397969005</v>
      </c>
      <c r="BL186" s="16"/>
      <c r="BM186" s="50"/>
    </row>
    <row r="187" spans="3:64" ht="1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6"/>
    </row>
    <row r="188" spans="1:65" s="12" customFormat="1" ht="15" customHeight="1">
      <c r="A188" s="5" t="s">
        <v>22</v>
      </c>
      <c r="B188" s="26" t="s">
        <v>23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4"/>
      <c r="BK188" s="16"/>
      <c r="BL188" s="16"/>
      <c r="BM188" s="57"/>
    </row>
    <row r="189" spans="1:65" s="12" customFormat="1" ht="15">
      <c r="A189" s="5" t="s">
        <v>9</v>
      </c>
      <c r="B189" s="61" t="s">
        <v>98</v>
      </c>
      <c r="C189" s="11"/>
      <c r="D189" s="9"/>
      <c r="E189" s="9"/>
      <c r="F189" s="9"/>
      <c r="G189" s="10"/>
      <c r="H189" s="11"/>
      <c r="I189" s="9"/>
      <c r="J189" s="9"/>
      <c r="K189" s="9"/>
      <c r="L189" s="10"/>
      <c r="M189" s="11"/>
      <c r="N189" s="9"/>
      <c r="O189" s="9"/>
      <c r="P189" s="9"/>
      <c r="Q189" s="10"/>
      <c r="R189" s="11"/>
      <c r="S189" s="9"/>
      <c r="T189" s="9"/>
      <c r="U189" s="9"/>
      <c r="V189" s="10"/>
      <c r="W189" s="11"/>
      <c r="X189" s="9"/>
      <c r="Y189" s="9"/>
      <c r="Z189" s="9"/>
      <c r="AA189" s="10"/>
      <c r="AB189" s="11"/>
      <c r="AC189" s="9"/>
      <c r="AD189" s="9"/>
      <c r="AE189" s="9"/>
      <c r="AF189" s="10"/>
      <c r="AG189" s="11"/>
      <c r="AH189" s="9"/>
      <c r="AI189" s="9"/>
      <c r="AJ189" s="9"/>
      <c r="AK189" s="10"/>
      <c r="AL189" s="11"/>
      <c r="AM189" s="9"/>
      <c r="AN189" s="9"/>
      <c r="AO189" s="9"/>
      <c r="AP189" s="10"/>
      <c r="AQ189" s="11"/>
      <c r="AR189" s="9"/>
      <c r="AS189" s="9"/>
      <c r="AT189" s="9"/>
      <c r="AU189" s="10"/>
      <c r="AV189" s="11"/>
      <c r="AW189" s="9"/>
      <c r="AX189" s="9"/>
      <c r="AY189" s="9"/>
      <c r="AZ189" s="10"/>
      <c r="BA189" s="11"/>
      <c r="BB189" s="9"/>
      <c r="BC189" s="9"/>
      <c r="BD189" s="9"/>
      <c r="BE189" s="10"/>
      <c r="BF189" s="11"/>
      <c r="BG189" s="9"/>
      <c r="BH189" s="9"/>
      <c r="BI189" s="9"/>
      <c r="BJ189" s="10"/>
      <c r="BK189" s="17"/>
      <c r="BL189" s="16"/>
      <c r="BM189" s="57"/>
    </row>
    <row r="190" spans="1:65" s="12" customFormat="1" ht="15">
      <c r="A190" s="5"/>
      <c r="B190" s="8" t="s">
        <v>165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1.0587199795333333</v>
      </c>
      <c r="I190" s="9">
        <v>0</v>
      </c>
      <c r="J190" s="9">
        <v>0</v>
      </c>
      <c r="K190" s="9">
        <v>0</v>
      </c>
      <c r="L190" s="10">
        <v>0.6570484786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0.6426314451000001</v>
      </c>
      <c r="S190" s="9">
        <v>0</v>
      </c>
      <c r="T190" s="9">
        <v>0</v>
      </c>
      <c r="U190" s="9">
        <v>0</v>
      </c>
      <c r="V190" s="10">
        <v>0.10104306566666667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0.40419655143333333</v>
      </c>
      <c r="AC190" s="9">
        <v>0</v>
      </c>
      <c r="AD190" s="9">
        <v>0</v>
      </c>
      <c r="AE190" s="9">
        <v>0</v>
      </c>
      <c r="AF190" s="10">
        <v>0.27052936596666666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0.9055255759666666</v>
      </c>
      <c r="AM190" s="9">
        <v>0</v>
      </c>
      <c r="AN190" s="9">
        <v>0</v>
      </c>
      <c r="AO190" s="9">
        <v>0</v>
      </c>
      <c r="AP190" s="10">
        <v>0.1808247040666667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47.84920833282588</v>
      </c>
      <c r="AW190" s="9">
        <v>0.018096801166666666</v>
      </c>
      <c r="AX190" s="9">
        <v>0</v>
      </c>
      <c r="AY190" s="9">
        <v>0</v>
      </c>
      <c r="AZ190" s="10">
        <v>20.233243294899985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47.96261509073325</v>
      </c>
      <c r="BG190" s="9">
        <v>0.04606740933333334</v>
      </c>
      <c r="BH190" s="9">
        <v>0</v>
      </c>
      <c r="BI190" s="9">
        <v>0</v>
      </c>
      <c r="BJ190" s="10">
        <v>10.849348637766667</v>
      </c>
      <c r="BK190" s="17">
        <f>SUM(C190:BJ190)</f>
        <v>131.1790987330591</v>
      </c>
      <c r="BL190" s="16"/>
      <c r="BM190" s="50"/>
    </row>
    <row r="191" spans="1:65" s="12" customFormat="1" ht="15">
      <c r="A191" s="5"/>
      <c r="B191" s="8" t="s">
        <v>33</v>
      </c>
      <c r="C191" s="11">
        <v>0</v>
      </c>
      <c r="D191" s="9">
        <v>0.8201457652666666</v>
      </c>
      <c r="E191" s="9">
        <v>0</v>
      </c>
      <c r="F191" s="9">
        <v>0</v>
      </c>
      <c r="G191" s="10">
        <v>0</v>
      </c>
      <c r="H191" s="11">
        <v>307.7285238759</v>
      </c>
      <c r="I191" s="9">
        <v>0.7252857655333333</v>
      </c>
      <c r="J191" s="9">
        <v>0.009447150466666667</v>
      </c>
      <c r="K191" s="9">
        <v>0</v>
      </c>
      <c r="L191" s="10">
        <v>114.52215611800003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246.6115057934666</v>
      </c>
      <c r="S191" s="9">
        <v>0.28304993876666673</v>
      </c>
      <c r="T191" s="9">
        <v>0</v>
      </c>
      <c r="U191" s="9">
        <v>0</v>
      </c>
      <c r="V191" s="10">
        <v>58.1523594512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14.228979802833333</v>
      </c>
      <c r="AC191" s="9">
        <v>3.1501534494333336</v>
      </c>
      <c r="AD191" s="9">
        <v>0</v>
      </c>
      <c r="AE191" s="9">
        <v>0</v>
      </c>
      <c r="AF191" s="10">
        <v>4.002671367966666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8.301727177966667</v>
      </c>
      <c r="AM191" s="9">
        <v>41.63848552076666</v>
      </c>
      <c r="AN191" s="9">
        <v>0</v>
      </c>
      <c r="AO191" s="9">
        <v>0</v>
      </c>
      <c r="AP191" s="10">
        <v>2.0237443306000005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3983.468984236171</v>
      </c>
      <c r="AW191" s="9">
        <v>43.91787711750827</v>
      </c>
      <c r="AX191" s="9">
        <v>0.008503592666666669</v>
      </c>
      <c r="AY191" s="9">
        <v>0.02545129703333332</v>
      </c>
      <c r="AZ191" s="10">
        <v>1213.722620277967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3450.0139913514345</v>
      </c>
      <c r="BG191" s="9">
        <v>30.629014132499993</v>
      </c>
      <c r="BH191" s="9">
        <v>0</v>
      </c>
      <c r="BI191" s="9">
        <v>0</v>
      </c>
      <c r="BJ191" s="10">
        <v>616.3042365584336</v>
      </c>
      <c r="BK191" s="17">
        <f>SUM(C191:BJ191)</f>
        <v>10140.288914071882</v>
      </c>
      <c r="BL191" s="16"/>
      <c r="BM191" s="50"/>
    </row>
    <row r="192" spans="1:65" s="21" customFormat="1" ht="15">
      <c r="A192" s="5"/>
      <c r="B192" s="15" t="s">
        <v>11</v>
      </c>
      <c r="C192" s="20">
        <f>SUM(C190:C191)</f>
        <v>0</v>
      </c>
      <c r="D192" s="18">
        <f aca="true" t="shared" si="10" ref="D192:BK192">SUM(D190:D191)</f>
        <v>0.8201457652666666</v>
      </c>
      <c r="E192" s="18">
        <f t="shared" si="10"/>
        <v>0</v>
      </c>
      <c r="F192" s="18">
        <f t="shared" si="10"/>
        <v>0</v>
      </c>
      <c r="G192" s="19">
        <f t="shared" si="10"/>
        <v>0</v>
      </c>
      <c r="H192" s="20">
        <f t="shared" si="10"/>
        <v>308.78724385543336</v>
      </c>
      <c r="I192" s="18">
        <f t="shared" si="10"/>
        <v>0.7252857655333333</v>
      </c>
      <c r="J192" s="18">
        <f t="shared" si="10"/>
        <v>0.009447150466666667</v>
      </c>
      <c r="K192" s="18">
        <f t="shared" si="10"/>
        <v>0</v>
      </c>
      <c r="L192" s="19">
        <f t="shared" si="10"/>
        <v>115.17920459660003</v>
      </c>
      <c r="M192" s="20">
        <f t="shared" si="10"/>
        <v>0</v>
      </c>
      <c r="N192" s="18">
        <f t="shared" si="10"/>
        <v>0</v>
      </c>
      <c r="O192" s="18">
        <f t="shared" si="10"/>
        <v>0</v>
      </c>
      <c r="P192" s="18">
        <f t="shared" si="10"/>
        <v>0</v>
      </c>
      <c r="Q192" s="19">
        <f t="shared" si="10"/>
        <v>0</v>
      </c>
      <c r="R192" s="20">
        <f t="shared" si="10"/>
        <v>247.25413723856659</v>
      </c>
      <c r="S192" s="18">
        <f t="shared" si="10"/>
        <v>0.28304993876666673</v>
      </c>
      <c r="T192" s="18">
        <f t="shared" si="10"/>
        <v>0</v>
      </c>
      <c r="U192" s="18">
        <f t="shared" si="10"/>
        <v>0</v>
      </c>
      <c r="V192" s="19">
        <f t="shared" si="10"/>
        <v>58.253402516866664</v>
      </c>
      <c r="W192" s="20">
        <f t="shared" si="10"/>
        <v>0</v>
      </c>
      <c r="X192" s="18">
        <f t="shared" si="10"/>
        <v>0</v>
      </c>
      <c r="Y192" s="18">
        <f t="shared" si="10"/>
        <v>0</v>
      </c>
      <c r="Z192" s="18">
        <f t="shared" si="10"/>
        <v>0</v>
      </c>
      <c r="AA192" s="19">
        <f t="shared" si="10"/>
        <v>0</v>
      </c>
      <c r="AB192" s="20">
        <f t="shared" si="10"/>
        <v>14.633176354266666</v>
      </c>
      <c r="AC192" s="18">
        <f t="shared" si="10"/>
        <v>3.1501534494333336</v>
      </c>
      <c r="AD192" s="18">
        <f t="shared" si="10"/>
        <v>0</v>
      </c>
      <c r="AE192" s="18">
        <f t="shared" si="10"/>
        <v>0</v>
      </c>
      <c r="AF192" s="19">
        <f t="shared" si="10"/>
        <v>4.273200733933333</v>
      </c>
      <c r="AG192" s="20">
        <f t="shared" si="10"/>
        <v>0</v>
      </c>
      <c r="AH192" s="18">
        <f t="shared" si="10"/>
        <v>0</v>
      </c>
      <c r="AI192" s="18">
        <f t="shared" si="10"/>
        <v>0</v>
      </c>
      <c r="AJ192" s="18">
        <f t="shared" si="10"/>
        <v>0</v>
      </c>
      <c r="AK192" s="19">
        <f t="shared" si="10"/>
        <v>0</v>
      </c>
      <c r="AL192" s="20">
        <f t="shared" si="10"/>
        <v>9.207252753933334</v>
      </c>
      <c r="AM192" s="18">
        <f t="shared" si="10"/>
        <v>41.63848552076666</v>
      </c>
      <c r="AN192" s="18">
        <f t="shared" si="10"/>
        <v>0</v>
      </c>
      <c r="AO192" s="18">
        <f t="shared" si="10"/>
        <v>0</v>
      </c>
      <c r="AP192" s="19">
        <f t="shared" si="10"/>
        <v>2.204569034666667</v>
      </c>
      <c r="AQ192" s="20">
        <f t="shared" si="10"/>
        <v>0</v>
      </c>
      <c r="AR192" s="18">
        <f t="shared" si="10"/>
        <v>0</v>
      </c>
      <c r="AS192" s="18">
        <f t="shared" si="10"/>
        <v>0</v>
      </c>
      <c r="AT192" s="18">
        <f t="shared" si="10"/>
        <v>0</v>
      </c>
      <c r="AU192" s="19">
        <f t="shared" si="10"/>
        <v>0</v>
      </c>
      <c r="AV192" s="20">
        <f t="shared" si="10"/>
        <v>4031.318192568997</v>
      </c>
      <c r="AW192" s="18">
        <f t="shared" si="10"/>
        <v>43.93597391867493</v>
      </c>
      <c r="AX192" s="18">
        <f t="shared" si="10"/>
        <v>0.008503592666666669</v>
      </c>
      <c r="AY192" s="18">
        <f t="shared" si="10"/>
        <v>0.02545129703333332</v>
      </c>
      <c r="AZ192" s="19">
        <f t="shared" si="10"/>
        <v>1233.955863572867</v>
      </c>
      <c r="BA192" s="20">
        <f t="shared" si="10"/>
        <v>0</v>
      </c>
      <c r="BB192" s="18">
        <f t="shared" si="10"/>
        <v>0</v>
      </c>
      <c r="BC192" s="18">
        <f t="shared" si="10"/>
        <v>0</v>
      </c>
      <c r="BD192" s="18">
        <f t="shared" si="10"/>
        <v>0</v>
      </c>
      <c r="BE192" s="19">
        <f t="shared" si="10"/>
        <v>0</v>
      </c>
      <c r="BF192" s="20">
        <f t="shared" si="10"/>
        <v>3497.976606442168</v>
      </c>
      <c r="BG192" s="18">
        <f t="shared" si="10"/>
        <v>30.675081541833325</v>
      </c>
      <c r="BH192" s="18">
        <f t="shared" si="10"/>
        <v>0</v>
      </c>
      <c r="BI192" s="18">
        <f t="shared" si="10"/>
        <v>0</v>
      </c>
      <c r="BJ192" s="19">
        <f t="shared" si="10"/>
        <v>627.1535851962002</v>
      </c>
      <c r="BK192" s="32">
        <f t="shared" si="10"/>
        <v>10271.46801280494</v>
      </c>
      <c r="BL192" s="16"/>
      <c r="BM192" s="50"/>
    </row>
    <row r="193" spans="3:65" ht="1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6"/>
      <c r="BM193" s="50"/>
    </row>
    <row r="194" spans="1:65" s="12" customFormat="1" ht="15">
      <c r="A194" s="5" t="s">
        <v>12</v>
      </c>
      <c r="B194" s="27" t="s">
        <v>24</v>
      </c>
      <c r="C194" s="11"/>
      <c r="D194" s="9"/>
      <c r="E194" s="9"/>
      <c r="F194" s="9"/>
      <c r="G194" s="10"/>
      <c r="H194" s="11"/>
      <c r="I194" s="9"/>
      <c r="J194" s="9"/>
      <c r="K194" s="9"/>
      <c r="L194" s="10"/>
      <c r="M194" s="11"/>
      <c r="N194" s="9"/>
      <c r="O194" s="9"/>
      <c r="P194" s="9"/>
      <c r="Q194" s="10"/>
      <c r="R194" s="11"/>
      <c r="S194" s="9"/>
      <c r="T194" s="9"/>
      <c r="U194" s="9"/>
      <c r="V194" s="10"/>
      <c r="W194" s="11"/>
      <c r="X194" s="9"/>
      <c r="Y194" s="9"/>
      <c r="Z194" s="9"/>
      <c r="AA194" s="10"/>
      <c r="AB194" s="11"/>
      <c r="AC194" s="9"/>
      <c r="AD194" s="9"/>
      <c r="AE194" s="9"/>
      <c r="AF194" s="10"/>
      <c r="AG194" s="11"/>
      <c r="AH194" s="9"/>
      <c r="AI194" s="9"/>
      <c r="AJ194" s="9"/>
      <c r="AK194" s="10"/>
      <c r="AL194" s="11"/>
      <c r="AM194" s="9"/>
      <c r="AN194" s="9"/>
      <c r="AO194" s="9"/>
      <c r="AP194" s="10"/>
      <c r="AQ194" s="11"/>
      <c r="AR194" s="9"/>
      <c r="AS194" s="9"/>
      <c r="AT194" s="9"/>
      <c r="AU194" s="10"/>
      <c r="AV194" s="11"/>
      <c r="AW194" s="9"/>
      <c r="AX194" s="9"/>
      <c r="AY194" s="9"/>
      <c r="AZ194" s="10"/>
      <c r="BA194" s="11"/>
      <c r="BB194" s="9"/>
      <c r="BC194" s="9"/>
      <c r="BD194" s="9"/>
      <c r="BE194" s="10"/>
      <c r="BF194" s="11"/>
      <c r="BG194" s="9"/>
      <c r="BH194" s="9"/>
      <c r="BI194" s="9"/>
      <c r="BJ194" s="10"/>
      <c r="BK194" s="17"/>
      <c r="BL194" s="16"/>
      <c r="BM194" s="50"/>
    </row>
    <row r="195" spans="1:65" s="12" customFormat="1" ht="15">
      <c r="A195" s="5"/>
      <c r="B195" s="8" t="s">
        <v>128</v>
      </c>
      <c r="C195" s="11">
        <v>0</v>
      </c>
      <c r="D195" s="9">
        <v>0.6404768245333334</v>
      </c>
      <c r="E195" s="9">
        <v>0</v>
      </c>
      <c r="F195" s="9">
        <v>0</v>
      </c>
      <c r="G195" s="10">
        <v>0</v>
      </c>
      <c r="H195" s="11">
        <v>319.8798168331666</v>
      </c>
      <c r="I195" s="9">
        <v>3770.0753207509</v>
      </c>
      <c r="J195" s="9">
        <v>0</v>
      </c>
      <c r="K195" s="9">
        <v>0</v>
      </c>
      <c r="L195" s="10">
        <v>464.41802210043323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49.69577868689999</v>
      </c>
      <c r="S195" s="9">
        <v>136.21235279273336</v>
      </c>
      <c r="T195" s="9">
        <v>0</v>
      </c>
      <c r="U195" s="9">
        <v>0</v>
      </c>
      <c r="V195" s="10">
        <v>21.318314190633327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1.0986025444666665</v>
      </c>
      <c r="AC195" s="9">
        <v>0.680045922466667</v>
      </c>
      <c r="AD195" s="9">
        <v>0</v>
      </c>
      <c r="AE195" s="9">
        <v>0</v>
      </c>
      <c r="AF195" s="10">
        <v>0.15307671556666666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5.6421966666666676E-05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1540.2519450287014</v>
      </c>
      <c r="AW195" s="9">
        <v>908.2775400197959</v>
      </c>
      <c r="AX195" s="9">
        <v>1.0598244141666668</v>
      </c>
      <c r="AY195" s="9">
        <v>0</v>
      </c>
      <c r="AZ195" s="10">
        <v>356.23927700099995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389.61066039290006</v>
      </c>
      <c r="BG195" s="9">
        <v>316.8959406108668</v>
      </c>
      <c r="BH195" s="9">
        <v>0.010224558366666664</v>
      </c>
      <c r="BI195" s="9">
        <v>0</v>
      </c>
      <c r="BJ195" s="10">
        <v>23.939746279666664</v>
      </c>
      <c r="BK195" s="17">
        <f>SUM(C195:BJ195)</f>
        <v>8300.45702208923</v>
      </c>
      <c r="BL195" s="16"/>
      <c r="BM195" s="50"/>
    </row>
    <row r="196" spans="1:65" s="12" customFormat="1" ht="15">
      <c r="A196" s="5"/>
      <c r="B196" s="8" t="s">
        <v>129</v>
      </c>
      <c r="C196" s="11">
        <v>0</v>
      </c>
      <c r="D196" s="9">
        <v>31.78718615793334</v>
      </c>
      <c r="E196" s="9">
        <v>0</v>
      </c>
      <c r="F196" s="9">
        <v>0</v>
      </c>
      <c r="G196" s="10">
        <v>0</v>
      </c>
      <c r="H196" s="11">
        <v>80.69109590756665</v>
      </c>
      <c r="I196" s="9">
        <v>36.54964986483334</v>
      </c>
      <c r="J196" s="9">
        <v>0.026374404833333327</v>
      </c>
      <c r="K196" s="9">
        <v>0</v>
      </c>
      <c r="L196" s="10">
        <v>140.93417296496665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40.04087389116667</v>
      </c>
      <c r="S196" s="9">
        <v>3.0468648399000005</v>
      </c>
      <c r="T196" s="9">
        <v>0</v>
      </c>
      <c r="U196" s="9">
        <v>0</v>
      </c>
      <c r="V196" s="10">
        <v>52.39703187973333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1.8791991361</v>
      </c>
      <c r="AC196" s="9">
        <v>0.835252493933333</v>
      </c>
      <c r="AD196" s="9">
        <v>0</v>
      </c>
      <c r="AE196" s="9">
        <v>0</v>
      </c>
      <c r="AF196" s="10">
        <v>3.6469767703333336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1.2220381628666666</v>
      </c>
      <c r="AM196" s="9">
        <v>0</v>
      </c>
      <c r="AN196" s="9">
        <v>0</v>
      </c>
      <c r="AO196" s="9">
        <v>0</v>
      </c>
      <c r="AP196" s="10">
        <v>0.4180485873666667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694.1641128148663</v>
      </c>
      <c r="AW196" s="9">
        <v>148.49156305710463</v>
      </c>
      <c r="AX196" s="9">
        <v>0.08024704399999999</v>
      </c>
      <c r="AY196" s="9">
        <v>0</v>
      </c>
      <c r="AZ196" s="10">
        <v>1094.4414221436673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401.62230948786663</v>
      </c>
      <c r="BG196" s="9">
        <v>21.761172228799996</v>
      </c>
      <c r="BH196" s="9">
        <v>0.05955286763333331</v>
      </c>
      <c r="BI196" s="9">
        <v>0</v>
      </c>
      <c r="BJ196" s="10">
        <v>326.03316923783325</v>
      </c>
      <c r="BK196" s="17">
        <f aca="true" t="shared" si="11" ref="BK196:BK224">SUM(C196:BJ196)</f>
        <v>3080.1283139433053</v>
      </c>
      <c r="BL196" s="16"/>
      <c r="BM196" s="50"/>
    </row>
    <row r="197" spans="1:65" s="12" customFormat="1" ht="15">
      <c r="A197" s="5"/>
      <c r="B197" s="8" t="s">
        <v>286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2.080584449033333</v>
      </c>
      <c r="I197" s="9">
        <v>0</v>
      </c>
      <c r="J197" s="9">
        <v>0</v>
      </c>
      <c r="K197" s="9">
        <v>0</v>
      </c>
      <c r="L197" s="10">
        <v>1.3455698537666663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2.151857860833333</v>
      </c>
      <c r="S197" s="9">
        <v>0.4710787917</v>
      </c>
      <c r="T197" s="9">
        <v>0</v>
      </c>
      <c r="U197" s="9">
        <v>0</v>
      </c>
      <c r="V197" s="10">
        <v>0.8480916628666665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2.2312420934999997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0.4045262489666667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55.65907475713335</v>
      </c>
      <c r="AW197" s="9">
        <v>8.770209483153941</v>
      </c>
      <c r="AX197" s="9">
        <v>0</v>
      </c>
      <c r="AY197" s="9">
        <v>0</v>
      </c>
      <c r="AZ197" s="10">
        <v>12.106322499766666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47.17178848803334</v>
      </c>
      <c r="BG197" s="9">
        <v>2.657044653833333</v>
      </c>
      <c r="BH197" s="9">
        <v>0</v>
      </c>
      <c r="BI197" s="9">
        <v>0</v>
      </c>
      <c r="BJ197" s="10">
        <v>18.242117899066663</v>
      </c>
      <c r="BK197" s="17">
        <f t="shared" si="11"/>
        <v>154.13950874165397</v>
      </c>
      <c r="BL197" s="16"/>
      <c r="BM197" s="50"/>
    </row>
    <row r="198" spans="1:65" s="12" customFormat="1" ht="15">
      <c r="A198" s="5"/>
      <c r="B198" s="8" t="s">
        <v>290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0.2479841226333333</v>
      </c>
      <c r="I198" s="9">
        <v>0.09621714666666667</v>
      </c>
      <c r="J198" s="9">
        <v>0</v>
      </c>
      <c r="K198" s="9">
        <v>0</v>
      </c>
      <c r="L198" s="10">
        <v>4.149845535733332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0.1258148003333333</v>
      </c>
      <c r="S198" s="9">
        <v>0</v>
      </c>
      <c r="T198" s="9">
        <v>0</v>
      </c>
      <c r="U198" s="9">
        <v>0</v>
      </c>
      <c r="V198" s="10">
        <v>0.07651384953333334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0.0075570033333333345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0.0687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47.05334886326666</v>
      </c>
      <c r="AW198" s="9">
        <v>30.96997101917293</v>
      </c>
      <c r="AX198" s="9">
        <v>0</v>
      </c>
      <c r="AY198" s="9">
        <v>0</v>
      </c>
      <c r="AZ198" s="10">
        <v>187.1856184144667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26.643228452700004</v>
      </c>
      <c r="BG198" s="9">
        <v>7.313117190000001</v>
      </c>
      <c r="BH198" s="9">
        <v>0</v>
      </c>
      <c r="BI198" s="9">
        <v>0</v>
      </c>
      <c r="BJ198" s="10">
        <v>41.79718957956668</v>
      </c>
      <c r="BK198" s="17">
        <f t="shared" si="11"/>
        <v>345.7351059774063</v>
      </c>
      <c r="BL198" s="16"/>
      <c r="BM198" s="57"/>
    </row>
    <row r="199" spans="1:65" s="12" customFormat="1" ht="15">
      <c r="A199" s="5"/>
      <c r="B199" s="8" t="s">
        <v>130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1.1902722596666664</v>
      </c>
      <c r="I199" s="9">
        <v>5.213839566666667</v>
      </c>
      <c r="J199" s="9">
        <v>0</v>
      </c>
      <c r="K199" s="9">
        <v>0</v>
      </c>
      <c r="L199" s="10">
        <v>1.1001422100333336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0.0936947196</v>
      </c>
      <c r="S199" s="9">
        <v>0</v>
      </c>
      <c r="T199" s="9">
        <v>0</v>
      </c>
      <c r="U199" s="9">
        <v>0</v>
      </c>
      <c r="V199" s="10">
        <v>0.049778642700000014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0.061574596333333315</v>
      </c>
      <c r="AC199" s="9">
        <v>0</v>
      </c>
      <c r="AD199" s="9">
        <v>0</v>
      </c>
      <c r="AE199" s="9">
        <v>0</v>
      </c>
      <c r="AF199" s="10">
        <v>0.008437130900000003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0.0035180716666666665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269.37306052856655</v>
      </c>
      <c r="AW199" s="9">
        <v>184.9156169781887</v>
      </c>
      <c r="AX199" s="9">
        <v>2.65966218</v>
      </c>
      <c r="AY199" s="9">
        <v>0</v>
      </c>
      <c r="AZ199" s="10">
        <v>93.52510250533332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5.608808084400001</v>
      </c>
      <c r="BG199" s="9">
        <v>11.8207208</v>
      </c>
      <c r="BH199" s="9">
        <v>0</v>
      </c>
      <c r="BI199" s="9">
        <v>44.634246797366664</v>
      </c>
      <c r="BJ199" s="10">
        <v>0.3997529079333334</v>
      </c>
      <c r="BK199" s="17">
        <f>SUM(C199:BJ199)</f>
        <v>620.6582279793554</v>
      </c>
      <c r="BL199" s="16"/>
      <c r="BM199" s="57"/>
    </row>
    <row r="200" spans="1:65" s="12" customFormat="1" ht="15">
      <c r="A200" s="5"/>
      <c r="B200" s="8" t="s">
        <v>131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10.082163398433332</v>
      </c>
      <c r="I200" s="9">
        <v>12.324244964166667</v>
      </c>
      <c r="J200" s="9">
        <v>0</v>
      </c>
      <c r="K200" s="9">
        <v>0</v>
      </c>
      <c r="L200" s="10">
        <v>6.631827229666667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5.799836526999999</v>
      </c>
      <c r="S200" s="9">
        <v>0.9725343933333332</v>
      </c>
      <c r="T200" s="9">
        <v>0</v>
      </c>
      <c r="U200" s="9">
        <v>0</v>
      </c>
      <c r="V200" s="10">
        <v>2.8618826293000006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15.070817210066666</v>
      </c>
      <c r="AC200" s="9">
        <v>0.28988847333333334</v>
      </c>
      <c r="AD200" s="9">
        <v>0</v>
      </c>
      <c r="AE200" s="9">
        <v>0</v>
      </c>
      <c r="AF200" s="10">
        <v>18.7237345848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0.3582905977666667</v>
      </c>
      <c r="AM200" s="9">
        <v>0</v>
      </c>
      <c r="AN200" s="9">
        <v>0</v>
      </c>
      <c r="AO200" s="9">
        <v>0</v>
      </c>
      <c r="AP200" s="10">
        <v>0.025207693333333333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515.5405162912336</v>
      </c>
      <c r="AW200" s="9">
        <v>142.50202728546748</v>
      </c>
      <c r="AX200" s="9">
        <v>7.608480867700001</v>
      </c>
      <c r="AY200" s="9">
        <v>0</v>
      </c>
      <c r="AZ200" s="10">
        <v>245.08941321936678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240.8655563621666</v>
      </c>
      <c r="BG200" s="9">
        <v>33.46809555</v>
      </c>
      <c r="BH200" s="9">
        <v>0</v>
      </c>
      <c r="BI200" s="9">
        <v>0</v>
      </c>
      <c r="BJ200" s="10">
        <v>84.75428015796665</v>
      </c>
      <c r="BK200" s="17">
        <f>SUM(C200:BJ200)</f>
        <v>1342.9687974351011</v>
      </c>
      <c r="BL200" s="16"/>
      <c r="BM200" s="57"/>
    </row>
    <row r="201" spans="1:65" s="12" customFormat="1" ht="15">
      <c r="A201" s="5"/>
      <c r="B201" s="8" t="s">
        <v>155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3.7172521868666655</v>
      </c>
      <c r="I201" s="9">
        <v>0</v>
      </c>
      <c r="J201" s="9">
        <v>0</v>
      </c>
      <c r="K201" s="9">
        <v>0</v>
      </c>
      <c r="L201" s="10">
        <v>2.548721726366666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4.4811770161</v>
      </c>
      <c r="S201" s="9">
        <v>0.8179758</v>
      </c>
      <c r="T201" s="9">
        <v>0</v>
      </c>
      <c r="U201" s="9">
        <v>0</v>
      </c>
      <c r="V201" s="10">
        <v>0.8945564349666666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1.3722112454000002</v>
      </c>
      <c r="AC201" s="9">
        <v>0</v>
      </c>
      <c r="AD201" s="9">
        <v>0</v>
      </c>
      <c r="AE201" s="9">
        <v>0</v>
      </c>
      <c r="AF201" s="10">
        <v>10.151017944166668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0.7152867896999999</v>
      </c>
      <c r="AM201" s="9">
        <v>0</v>
      </c>
      <c r="AN201" s="9">
        <v>0</v>
      </c>
      <c r="AO201" s="9">
        <v>0</v>
      </c>
      <c r="AP201" s="10">
        <v>0.0052768332999999995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225.19219869703335</v>
      </c>
      <c r="AW201" s="9">
        <v>31.71278297793739</v>
      </c>
      <c r="AX201" s="9">
        <v>0</v>
      </c>
      <c r="AY201" s="9">
        <v>0</v>
      </c>
      <c r="AZ201" s="10">
        <v>97.18244365186666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106.97824441053339</v>
      </c>
      <c r="BG201" s="9">
        <v>15.0506115972</v>
      </c>
      <c r="BH201" s="9">
        <v>1.320952</v>
      </c>
      <c r="BI201" s="9">
        <v>0</v>
      </c>
      <c r="BJ201" s="10">
        <v>35.263846688</v>
      </c>
      <c r="BK201" s="17">
        <f t="shared" si="11"/>
        <v>537.4045559994374</v>
      </c>
      <c r="BL201" s="16"/>
      <c r="BM201" s="57"/>
    </row>
    <row r="202" spans="1:65" s="12" customFormat="1" ht="15">
      <c r="A202" s="5"/>
      <c r="B202" s="8" t="s">
        <v>196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2.5647444303999998</v>
      </c>
      <c r="I202" s="9">
        <v>0.4035169</v>
      </c>
      <c r="J202" s="9">
        <v>0</v>
      </c>
      <c r="K202" s="9">
        <v>0</v>
      </c>
      <c r="L202" s="10">
        <v>1.9028841171333333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0.3887146126666666</v>
      </c>
      <c r="S202" s="9">
        <v>0.3804623547</v>
      </c>
      <c r="T202" s="9">
        <v>0</v>
      </c>
      <c r="U202" s="9">
        <v>0</v>
      </c>
      <c r="V202" s="10">
        <v>0.2329490917333334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0.013070716666666668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0.006535358333333334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58.075455444599996</v>
      </c>
      <c r="AW202" s="9">
        <v>1.4519199359775183</v>
      </c>
      <c r="AX202" s="9">
        <v>0</v>
      </c>
      <c r="AY202" s="9">
        <v>0</v>
      </c>
      <c r="AZ202" s="10">
        <v>13.893592295099996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29.677161111866674</v>
      </c>
      <c r="BG202" s="9">
        <v>0.4471417148000001</v>
      </c>
      <c r="BH202" s="9">
        <v>3.267679166666667</v>
      </c>
      <c r="BI202" s="9">
        <v>0</v>
      </c>
      <c r="BJ202" s="10">
        <v>7.777740956633332</v>
      </c>
      <c r="BK202" s="17">
        <f t="shared" si="11"/>
        <v>120.48356820727751</v>
      </c>
      <c r="BL202" s="16"/>
      <c r="BM202" s="57"/>
    </row>
    <row r="203" spans="1:65" s="12" customFormat="1" ht="15">
      <c r="A203" s="5"/>
      <c r="B203" s="8" t="s">
        <v>132</v>
      </c>
      <c r="C203" s="11">
        <v>0</v>
      </c>
      <c r="D203" s="9">
        <v>16.805246666666665</v>
      </c>
      <c r="E203" s="9">
        <v>0</v>
      </c>
      <c r="F203" s="9">
        <v>0</v>
      </c>
      <c r="G203" s="10">
        <v>0</v>
      </c>
      <c r="H203" s="11">
        <v>56.88218059639999</v>
      </c>
      <c r="I203" s="9">
        <v>3.5291018000000003</v>
      </c>
      <c r="J203" s="9">
        <v>0</v>
      </c>
      <c r="K203" s="9">
        <v>0</v>
      </c>
      <c r="L203" s="10">
        <v>2.888492097400001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2.6842951841666673</v>
      </c>
      <c r="S203" s="9">
        <v>1.7645509000000001</v>
      </c>
      <c r="T203" s="9">
        <v>0.8402623333333334</v>
      </c>
      <c r="U203" s="9">
        <v>0</v>
      </c>
      <c r="V203" s="10">
        <v>1.0753732244666665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5.349238082299999</v>
      </c>
      <c r="AC203" s="9">
        <v>5.349834714000001</v>
      </c>
      <c r="AD203" s="9">
        <v>0</v>
      </c>
      <c r="AE203" s="9">
        <v>0</v>
      </c>
      <c r="AF203" s="10">
        <v>1.9423830154333332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1.4318661455333332</v>
      </c>
      <c r="AM203" s="9">
        <v>0.0719298</v>
      </c>
      <c r="AN203" s="9">
        <v>0</v>
      </c>
      <c r="AO203" s="9">
        <v>0</v>
      </c>
      <c r="AP203" s="10">
        <v>0.21489336583333335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91.58964157363332</v>
      </c>
      <c r="AW203" s="9">
        <v>39.28926907885071</v>
      </c>
      <c r="AX203" s="9">
        <v>0.05529349</v>
      </c>
      <c r="AY203" s="9">
        <v>0</v>
      </c>
      <c r="AZ203" s="10">
        <v>80.01455960366665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42.24547087586666</v>
      </c>
      <c r="BG203" s="9">
        <v>18.127064758266663</v>
      </c>
      <c r="BH203" s="9">
        <v>0</v>
      </c>
      <c r="BI203" s="9">
        <v>0</v>
      </c>
      <c r="BJ203" s="10">
        <v>53.772360225466656</v>
      </c>
      <c r="BK203" s="17">
        <f t="shared" si="11"/>
        <v>425.92330753128397</v>
      </c>
      <c r="BL203" s="16"/>
      <c r="BM203" s="57"/>
    </row>
    <row r="204" spans="1:65" s="12" customFormat="1" ht="15">
      <c r="A204" s="5"/>
      <c r="B204" s="8" t="s">
        <v>133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0.5072240629333333</v>
      </c>
      <c r="I204" s="9">
        <v>0.6434353333333332</v>
      </c>
      <c r="J204" s="9">
        <v>0</v>
      </c>
      <c r="K204" s="9">
        <v>0</v>
      </c>
      <c r="L204" s="10">
        <v>0.6616161925666668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0.8222410049333331</v>
      </c>
      <c r="S204" s="9">
        <v>0</v>
      </c>
      <c r="T204" s="9">
        <v>0</v>
      </c>
      <c r="U204" s="9">
        <v>0</v>
      </c>
      <c r="V204" s="10">
        <v>0.7605611425666666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0.9225607471000002</v>
      </c>
      <c r="AC204" s="9">
        <v>0.3225958666666667</v>
      </c>
      <c r="AD204" s="9">
        <v>0</v>
      </c>
      <c r="AE204" s="9">
        <v>0</v>
      </c>
      <c r="AF204" s="10">
        <v>0.4227919871666667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0.15959764026666667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51.4034273508</v>
      </c>
      <c r="AW204" s="9">
        <v>6.579495674356268</v>
      </c>
      <c r="AX204" s="9">
        <v>0</v>
      </c>
      <c r="AY204" s="9">
        <v>0</v>
      </c>
      <c r="AZ204" s="10">
        <v>45.6534442236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22.959694540566666</v>
      </c>
      <c r="BG204" s="9">
        <v>5.1527352182</v>
      </c>
      <c r="BH204" s="9">
        <v>0</v>
      </c>
      <c r="BI204" s="9">
        <v>0</v>
      </c>
      <c r="BJ204" s="10">
        <v>14.766062805666667</v>
      </c>
      <c r="BK204" s="17">
        <f t="shared" si="11"/>
        <v>151.73748379072293</v>
      </c>
      <c r="BL204" s="16"/>
      <c r="BM204" s="50"/>
    </row>
    <row r="205" spans="1:65" s="12" customFormat="1" ht="15">
      <c r="A205" s="5"/>
      <c r="B205" s="8" t="s">
        <v>134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0.7774606191</v>
      </c>
      <c r="I205" s="9">
        <v>0.1509486</v>
      </c>
      <c r="J205" s="9">
        <v>0</v>
      </c>
      <c r="K205" s="9">
        <v>0</v>
      </c>
      <c r="L205" s="10">
        <v>1.1914985191666667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0.6879093475666666</v>
      </c>
      <c r="S205" s="9">
        <v>1.7150136039000001</v>
      </c>
      <c r="T205" s="9">
        <v>0</v>
      </c>
      <c r="U205" s="9">
        <v>0</v>
      </c>
      <c r="V205" s="10">
        <v>1.2435601392666666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1.5064197637666665</v>
      </c>
      <c r="AC205" s="9">
        <v>0</v>
      </c>
      <c r="AD205" s="9">
        <v>0</v>
      </c>
      <c r="AE205" s="9">
        <v>0</v>
      </c>
      <c r="AF205" s="10">
        <v>1.1480984995333334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0.09075932153333331</v>
      </c>
      <c r="AM205" s="9">
        <v>0</v>
      </c>
      <c r="AN205" s="9">
        <v>0</v>
      </c>
      <c r="AO205" s="9">
        <v>0</v>
      </c>
      <c r="AP205" s="10">
        <v>0.02977809459999999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113.87681553473332</v>
      </c>
      <c r="AW205" s="9">
        <v>17.863643033092487</v>
      </c>
      <c r="AX205" s="9">
        <v>0</v>
      </c>
      <c r="AY205" s="9">
        <v>0</v>
      </c>
      <c r="AZ205" s="10">
        <v>61.71335235773333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28.37886990463333</v>
      </c>
      <c r="BG205" s="9">
        <v>6.539308495366668</v>
      </c>
      <c r="BH205" s="9">
        <v>0</v>
      </c>
      <c r="BI205" s="9">
        <v>0</v>
      </c>
      <c r="BJ205" s="10">
        <v>21.609922543433335</v>
      </c>
      <c r="BK205" s="17">
        <f t="shared" si="11"/>
        <v>258.5233583774258</v>
      </c>
      <c r="BL205" s="16"/>
      <c r="BM205" s="50"/>
    </row>
    <row r="206" spans="1:65" s="12" customFormat="1" ht="15">
      <c r="A206" s="5"/>
      <c r="B206" s="8" t="s">
        <v>170</v>
      </c>
      <c r="C206" s="11">
        <v>0</v>
      </c>
      <c r="D206" s="9">
        <v>62.98121011976668</v>
      </c>
      <c r="E206" s="9">
        <v>0</v>
      </c>
      <c r="F206" s="9">
        <v>0</v>
      </c>
      <c r="G206" s="10">
        <v>0</v>
      </c>
      <c r="H206" s="11">
        <v>157.2848373697667</v>
      </c>
      <c r="I206" s="9">
        <v>539.2322430170667</v>
      </c>
      <c r="J206" s="9">
        <v>0.7267234648666667</v>
      </c>
      <c r="K206" s="9">
        <v>0</v>
      </c>
      <c r="L206" s="10">
        <v>66.01759733473332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52.93113494826665</v>
      </c>
      <c r="S206" s="9">
        <v>40.54274584363333</v>
      </c>
      <c r="T206" s="9">
        <v>21.315046868299998</v>
      </c>
      <c r="U206" s="9">
        <v>0</v>
      </c>
      <c r="V206" s="10">
        <v>29.149941550866657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6.937383362066667</v>
      </c>
      <c r="AC206" s="9">
        <v>0.4126914791333332</v>
      </c>
      <c r="AD206" s="9">
        <v>0</v>
      </c>
      <c r="AE206" s="9">
        <v>0</v>
      </c>
      <c r="AF206" s="10">
        <v>5.5518606523333345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9.914052896366666</v>
      </c>
      <c r="AM206" s="9">
        <v>18.08107527130001</v>
      </c>
      <c r="AN206" s="9">
        <v>0</v>
      </c>
      <c r="AO206" s="9">
        <v>0</v>
      </c>
      <c r="AP206" s="10">
        <v>2.185388313433333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1943.6973222206243</v>
      </c>
      <c r="AW206" s="9">
        <v>51.72177574429213</v>
      </c>
      <c r="AX206" s="9">
        <v>0.23765014226666667</v>
      </c>
      <c r="AY206" s="9">
        <v>0</v>
      </c>
      <c r="AZ206" s="10">
        <v>968.225513888499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1384.300089122967</v>
      </c>
      <c r="BG206" s="9">
        <v>189.54248345573336</v>
      </c>
      <c r="BH206" s="9">
        <v>0.7876006565666664</v>
      </c>
      <c r="BI206" s="9">
        <v>0</v>
      </c>
      <c r="BJ206" s="10">
        <v>356.2917556868334</v>
      </c>
      <c r="BK206" s="17">
        <f t="shared" si="11"/>
        <v>5908.068123409683</v>
      </c>
      <c r="BL206" s="16"/>
      <c r="BM206" s="50"/>
    </row>
    <row r="207" spans="1:65" s="12" customFormat="1" ht="15">
      <c r="A207" s="5"/>
      <c r="B207" s="8" t="s">
        <v>135</v>
      </c>
      <c r="C207" s="11">
        <v>0</v>
      </c>
      <c r="D207" s="9">
        <v>33.97125267996666</v>
      </c>
      <c r="E207" s="9">
        <v>0</v>
      </c>
      <c r="F207" s="9">
        <v>0</v>
      </c>
      <c r="G207" s="10">
        <v>0</v>
      </c>
      <c r="H207" s="11">
        <v>11.058943927500001</v>
      </c>
      <c r="I207" s="9">
        <v>143.66849505186664</v>
      </c>
      <c r="J207" s="9">
        <v>0</v>
      </c>
      <c r="K207" s="9">
        <v>0</v>
      </c>
      <c r="L207" s="10">
        <v>23.418612040133333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5.412474540833334</v>
      </c>
      <c r="S207" s="9">
        <v>1.6318647411666665</v>
      </c>
      <c r="T207" s="9">
        <v>0</v>
      </c>
      <c r="U207" s="9">
        <v>0</v>
      </c>
      <c r="V207" s="10">
        <v>2.8594228923333334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1.279541804766667</v>
      </c>
      <c r="AC207" s="9">
        <v>0.16580197459999996</v>
      </c>
      <c r="AD207" s="9">
        <v>0</v>
      </c>
      <c r="AE207" s="9">
        <v>0</v>
      </c>
      <c r="AF207" s="10">
        <v>2.6208384443000003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1.0002305058333334</v>
      </c>
      <c r="AM207" s="9">
        <v>0</v>
      </c>
      <c r="AN207" s="9">
        <v>0</v>
      </c>
      <c r="AO207" s="9">
        <v>0</v>
      </c>
      <c r="AP207" s="10">
        <v>0.26761667260000005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380.7013600520666</v>
      </c>
      <c r="AW207" s="9">
        <v>33.49290410773267</v>
      </c>
      <c r="AX207" s="9">
        <v>0</v>
      </c>
      <c r="AY207" s="9">
        <v>0</v>
      </c>
      <c r="AZ207" s="10">
        <v>327.6567342790667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274.550742867533</v>
      </c>
      <c r="BG207" s="9">
        <v>15.858833262300001</v>
      </c>
      <c r="BH207" s="9">
        <v>0.07902920056666664</v>
      </c>
      <c r="BI207" s="9">
        <v>0</v>
      </c>
      <c r="BJ207" s="10">
        <v>72.38913155316668</v>
      </c>
      <c r="BK207" s="17">
        <f t="shared" si="11"/>
        <v>1332.0838305983325</v>
      </c>
      <c r="BL207" s="16"/>
      <c r="BM207" s="50"/>
    </row>
    <row r="208" spans="1:65" s="12" customFormat="1" ht="15">
      <c r="A208" s="5"/>
      <c r="B208" s="8" t="s">
        <v>136</v>
      </c>
      <c r="C208" s="11">
        <v>0</v>
      </c>
      <c r="D208" s="9">
        <v>4.5060594699</v>
      </c>
      <c r="E208" s="9">
        <v>0</v>
      </c>
      <c r="F208" s="9">
        <v>0</v>
      </c>
      <c r="G208" s="10">
        <v>0</v>
      </c>
      <c r="H208" s="11">
        <v>738.0818397721001</v>
      </c>
      <c r="I208" s="9">
        <v>164.85924152976665</v>
      </c>
      <c r="J208" s="9">
        <v>0</v>
      </c>
      <c r="K208" s="9">
        <v>304.14909351736674</v>
      </c>
      <c r="L208" s="10">
        <v>239.63122294423334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88.46181628236667</v>
      </c>
      <c r="S208" s="9">
        <v>106.34582765740004</v>
      </c>
      <c r="T208" s="9">
        <v>0</v>
      </c>
      <c r="U208" s="9">
        <v>0</v>
      </c>
      <c r="V208" s="10">
        <v>109.0317884185333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8.664164949166667</v>
      </c>
      <c r="AC208" s="9">
        <v>83.53673780659999</v>
      </c>
      <c r="AD208" s="9">
        <v>0</v>
      </c>
      <c r="AE208" s="9">
        <v>0</v>
      </c>
      <c r="AF208" s="10">
        <v>8.989215565366667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6.203336122333334</v>
      </c>
      <c r="AM208" s="9">
        <v>143.6045996883</v>
      </c>
      <c r="AN208" s="9">
        <v>0</v>
      </c>
      <c r="AO208" s="9">
        <v>0</v>
      </c>
      <c r="AP208" s="10">
        <v>1.7495912047666664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2454.3770292124964</v>
      </c>
      <c r="AW208" s="9">
        <v>285.0529483043866</v>
      </c>
      <c r="AX208" s="9">
        <v>0.5633406699666667</v>
      </c>
      <c r="AY208" s="9">
        <v>0</v>
      </c>
      <c r="AZ208" s="10">
        <v>2751.006764765301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1843.379244566667</v>
      </c>
      <c r="BG208" s="9">
        <v>82.03413229360001</v>
      </c>
      <c r="BH208" s="9">
        <v>3.416292286133333</v>
      </c>
      <c r="BI208" s="9">
        <v>0</v>
      </c>
      <c r="BJ208" s="10">
        <v>869.3141209739334</v>
      </c>
      <c r="BK208" s="17">
        <f t="shared" si="11"/>
        <v>10296.958408000686</v>
      </c>
      <c r="BL208" s="16"/>
      <c r="BM208" s="50"/>
    </row>
    <row r="209" spans="1:65" s="12" customFormat="1" ht="15">
      <c r="A209" s="5"/>
      <c r="B209" s="8" t="s">
        <v>166</v>
      </c>
      <c r="C209" s="11">
        <v>0</v>
      </c>
      <c r="D209" s="9">
        <v>0.6421863333333333</v>
      </c>
      <c r="E209" s="9">
        <v>0</v>
      </c>
      <c r="F209" s="9">
        <v>0</v>
      </c>
      <c r="G209" s="10">
        <v>0</v>
      </c>
      <c r="H209" s="11">
        <v>25.569137685133338</v>
      </c>
      <c r="I209" s="9">
        <v>43.20637441773333</v>
      </c>
      <c r="J209" s="9">
        <v>0</v>
      </c>
      <c r="K209" s="9">
        <v>0</v>
      </c>
      <c r="L209" s="10">
        <v>10.956768084366665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10.622400524433333</v>
      </c>
      <c r="S209" s="9">
        <v>13.173759905133334</v>
      </c>
      <c r="T209" s="9">
        <v>0</v>
      </c>
      <c r="U209" s="9">
        <v>0</v>
      </c>
      <c r="V209" s="10">
        <v>7.912275689099999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0.4838096621333334</v>
      </c>
      <c r="AC209" s="9">
        <v>0</v>
      </c>
      <c r="AD209" s="9">
        <v>0</v>
      </c>
      <c r="AE209" s="9">
        <v>0</v>
      </c>
      <c r="AF209" s="10">
        <v>0.3603024874666667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0.019233783166666664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644.8891041987663</v>
      </c>
      <c r="AW209" s="9">
        <v>191.89443545093553</v>
      </c>
      <c r="AX209" s="9">
        <v>0</v>
      </c>
      <c r="AY209" s="9">
        <v>0</v>
      </c>
      <c r="AZ209" s="10">
        <v>227.26127590890002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276.43356650676674</v>
      </c>
      <c r="BG209" s="9">
        <v>109.5122449606</v>
      </c>
      <c r="BH209" s="9">
        <v>2.8258714661999997</v>
      </c>
      <c r="BI209" s="9">
        <v>0</v>
      </c>
      <c r="BJ209" s="10">
        <v>87.0315203247</v>
      </c>
      <c r="BK209" s="17">
        <f t="shared" si="11"/>
        <v>1652.7942673888685</v>
      </c>
      <c r="BL209" s="16"/>
      <c r="BM209" s="50"/>
    </row>
    <row r="210" spans="1:65" s="12" customFormat="1" ht="15">
      <c r="A210" s="5"/>
      <c r="B210" s="8" t="s">
        <v>137</v>
      </c>
      <c r="C210" s="11">
        <v>0</v>
      </c>
      <c r="D210" s="9">
        <v>79.12076453453332</v>
      </c>
      <c r="E210" s="9">
        <v>0</v>
      </c>
      <c r="F210" s="9">
        <v>0</v>
      </c>
      <c r="G210" s="10">
        <v>0</v>
      </c>
      <c r="H210" s="11">
        <v>108.16184252040001</v>
      </c>
      <c r="I210" s="9">
        <v>67.87192347343334</v>
      </c>
      <c r="J210" s="9">
        <v>0</v>
      </c>
      <c r="K210" s="9">
        <v>0</v>
      </c>
      <c r="L210" s="10">
        <v>292.9962495546001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70.7244100841</v>
      </c>
      <c r="S210" s="9">
        <v>32.82745426020001</v>
      </c>
      <c r="T210" s="9">
        <v>0</v>
      </c>
      <c r="U210" s="9">
        <v>0</v>
      </c>
      <c r="V210" s="10">
        <v>102.09093812350004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5.159413162433332</v>
      </c>
      <c r="AC210" s="9">
        <v>0.012042704333333334</v>
      </c>
      <c r="AD210" s="9">
        <v>0</v>
      </c>
      <c r="AE210" s="9">
        <v>0</v>
      </c>
      <c r="AF210" s="10">
        <v>6.128037790933332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5.1165753794</v>
      </c>
      <c r="AM210" s="9">
        <v>0.662199176</v>
      </c>
      <c r="AN210" s="9">
        <v>0</v>
      </c>
      <c r="AO210" s="9">
        <v>0</v>
      </c>
      <c r="AP210" s="10">
        <v>2.9944890094666663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1301.7044651610008</v>
      </c>
      <c r="AW210" s="9">
        <v>223.26119042837212</v>
      </c>
      <c r="AX210" s="9">
        <v>0.6648722997333333</v>
      </c>
      <c r="AY210" s="9">
        <v>0</v>
      </c>
      <c r="AZ210" s="10">
        <v>2594.4610562837656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1136.7766205605003</v>
      </c>
      <c r="BG210" s="9">
        <v>52.796860534299995</v>
      </c>
      <c r="BH210" s="9">
        <v>2.976385280466667</v>
      </c>
      <c r="BI210" s="9">
        <v>1.1046896178333334</v>
      </c>
      <c r="BJ210" s="10">
        <v>1043.5033450621663</v>
      </c>
      <c r="BK210" s="17">
        <f t="shared" si="11"/>
        <v>7131.115825001472</v>
      </c>
      <c r="BL210" s="16"/>
      <c r="BM210" s="50"/>
    </row>
    <row r="211" spans="1:65" s="12" customFormat="1" ht="15">
      <c r="A211" s="5"/>
      <c r="B211" s="8" t="s">
        <v>138</v>
      </c>
      <c r="C211" s="11">
        <v>0</v>
      </c>
      <c r="D211" s="9">
        <v>29.271111972199996</v>
      </c>
      <c r="E211" s="9">
        <v>0</v>
      </c>
      <c r="F211" s="9">
        <v>0</v>
      </c>
      <c r="G211" s="10">
        <v>0</v>
      </c>
      <c r="H211" s="11">
        <v>53.632240738200004</v>
      </c>
      <c r="I211" s="9">
        <v>25.588632707899997</v>
      </c>
      <c r="J211" s="9">
        <v>0</v>
      </c>
      <c r="K211" s="9">
        <v>0</v>
      </c>
      <c r="L211" s="10">
        <v>121.05670367053332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30.1250300145</v>
      </c>
      <c r="S211" s="9">
        <v>17.459420956566667</v>
      </c>
      <c r="T211" s="9">
        <v>0</v>
      </c>
      <c r="U211" s="9">
        <v>0</v>
      </c>
      <c r="V211" s="10">
        <v>34.8737562102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10.098105140866666</v>
      </c>
      <c r="AC211" s="9">
        <v>0.12617178696666667</v>
      </c>
      <c r="AD211" s="9">
        <v>0</v>
      </c>
      <c r="AE211" s="9">
        <v>0</v>
      </c>
      <c r="AF211" s="10">
        <v>3.051476735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19.466514474166665</v>
      </c>
      <c r="AM211" s="9">
        <v>0.7916774544666667</v>
      </c>
      <c r="AN211" s="9">
        <v>0</v>
      </c>
      <c r="AO211" s="9">
        <v>0</v>
      </c>
      <c r="AP211" s="10">
        <v>3.7872580495666677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917.3471969966996</v>
      </c>
      <c r="AW211" s="9">
        <v>159.46405618161248</v>
      </c>
      <c r="AX211" s="9">
        <v>0.11620184236666667</v>
      </c>
      <c r="AY211" s="9">
        <v>0</v>
      </c>
      <c r="AZ211" s="10">
        <v>1017.6110270736998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767.5297880025012</v>
      </c>
      <c r="BG211" s="9">
        <v>64.39400506893334</v>
      </c>
      <c r="BH211" s="9">
        <v>2.8650812205999996</v>
      </c>
      <c r="BI211" s="9">
        <v>0</v>
      </c>
      <c r="BJ211" s="10">
        <v>317.19686404439994</v>
      </c>
      <c r="BK211" s="17">
        <f t="shared" si="11"/>
        <v>3595.8523203419463</v>
      </c>
      <c r="BL211" s="16"/>
      <c r="BM211" s="50"/>
    </row>
    <row r="212" spans="1:65" s="12" customFormat="1" ht="15">
      <c r="A212" s="5"/>
      <c r="B212" s="8" t="s">
        <v>139</v>
      </c>
      <c r="C212" s="11">
        <v>0</v>
      </c>
      <c r="D212" s="9">
        <v>12.30541</v>
      </c>
      <c r="E212" s="9">
        <v>0</v>
      </c>
      <c r="F212" s="9">
        <v>0</v>
      </c>
      <c r="G212" s="10">
        <v>0</v>
      </c>
      <c r="H212" s="11">
        <v>0.8828361290666669</v>
      </c>
      <c r="I212" s="9">
        <v>11.7686174304</v>
      </c>
      <c r="J212" s="9">
        <v>0</v>
      </c>
      <c r="K212" s="9">
        <v>0</v>
      </c>
      <c r="L212" s="10">
        <v>0.30109030303333334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0.2578624717333333</v>
      </c>
      <c r="S212" s="9">
        <v>0.0006206516</v>
      </c>
      <c r="T212" s="9">
        <v>0</v>
      </c>
      <c r="U212" s="9">
        <v>0</v>
      </c>
      <c r="V212" s="10">
        <v>0.15758784283333332</v>
      </c>
      <c r="W212" s="11">
        <v>0</v>
      </c>
      <c r="X212" s="9">
        <v>0.5711785113999998</v>
      </c>
      <c r="Y212" s="9">
        <v>0</v>
      </c>
      <c r="Z212" s="9">
        <v>0</v>
      </c>
      <c r="AA212" s="10">
        <v>0</v>
      </c>
      <c r="AB212" s="11">
        <v>0.0036562979333333336</v>
      </c>
      <c r="AC212" s="9">
        <v>0.26559853753333335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0.007508370766666666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1.668260405423033</v>
      </c>
      <c r="AW212" s="9">
        <v>0.06977225160000003</v>
      </c>
      <c r="AX212" s="9">
        <v>0</v>
      </c>
      <c r="AY212" s="9">
        <v>0</v>
      </c>
      <c r="AZ212" s="10">
        <v>1.0050327062666669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0.6423998664000001</v>
      </c>
      <c r="BG212" s="9">
        <v>0.062105099133333334</v>
      </c>
      <c r="BH212" s="9">
        <v>0</v>
      </c>
      <c r="BI212" s="9">
        <v>0</v>
      </c>
      <c r="BJ212" s="10">
        <v>0.06931375703333334</v>
      </c>
      <c r="BK212" s="17">
        <f t="shared" si="11"/>
        <v>30.038850632156368</v>
      </c>
      <c r="BL212" s="16"/>
      <c r="BM212" s="50"/>
    </row>
    <row r="213" spans="1:65" s="12" customFormat="1" ht="15">
      <c r="A213" s="5"/>
      <c r="B213" s="8" t="s">
        <v>156</v>
      </c>
      <c r="C213" s="11">
        <v>0</v>
      </c>
      <c r="D213" s="9">
        <v>8.235011534633333</v>
      </c>
      <c r="E213" s="9">
        <v>0</v>
      </c>
      <c r="F213" s="9">
        <v>0</v>
      </c>
      <c r="G213" s="10">
        <v>0</v>
      </c>
      <c r="H213" s="11">
        <v>52.48727703863333</v>
      </c>
      <c r="I213" s="9">
        <v>71.22913961573332</v>
      </c>
      <c r="J213" s="9">
        <v>0</v>
      </c>
      <c r="K213" s="9">
        <v>0</v>
      </c>
      <c r="L213" s="10">
        <v>44.531395985833335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44.96658696603333</v>
      </c>
      <c r="S213" s="9">
        <v>12.659839028566667</v>
      </c>
      <c r="T213" s="9">
        <v>0</v>
      </c>
      <c r="U213" s="9">
        <v>0</v>
      </c>
      <c r="V213" s="10">
        <v>29.7500377117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8.027244567599999</v>
      </c>
      <c r="AC213" s="9">
        <v>0.27128764436666664</v>
      </c>
      <c r="AD213" s="9">
        <v>0</v>
      </c>
      <c r="AE213" s="9">
        <v>0</v>
      </c>
      <c r="AF213" s="10">
        <v>3.695890342833333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15.228321763633332</v>
      </c>
      <c r="AM213" s="9">
        <v>0.16991597333333333</v>
      </c>
      <c r="AN213" s="9">
        <v>0</v>
      </c>
      <c r="AO213" s="9">
        <v>0</v>
      </c>
      <c r="AP213" s="10">
        <v>2.6095134792333337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886.9709077624985</v>
      </c>
      <c r="AW213" s="9">
        <v>169.3531152835333</v>
      </c>
      <c r="AX213" s="9">
        <v>0.00013357606666666665</v>
      </c>
      <c r="AY213" s="9">
        <v>1.8298575731333333</v>
      </c>
      <c r="AZ213" s="10">
        <v>743.0650958501326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900.1344084239001</v>
      </c>
      <c r="BG213" s="9">
        <v>58.275431643599994</v>
      </c>
      <c r="BH213" s="9">
        <v>0.029355085900000005</v>
      </c>
      <c r="BI213" s="9">
        <v>0</v>
      </c>
      <c r="BJ213" s="10">
        <v>287.9176787409332</v>
      </c>
      <c r="BK213" s="17">
        <f t="shared" si="11"/>
        <v>3341.4374455918305</v>
      </c>
      <c r="BL213" s="16"/>
      <c r="BM213" s="50"/>
    </row>
    <row r="214" spans="1:65" s="12" customFormat="1" ht="15">
      <c r="A214" s="5"/>
      <c r="B214" s="8" t="s">
        <v>140</v>
      </c>
      <c r="C214" s="11">
        <v>0</v>
      </c>
      <c r="D214" s="9">
        <v>0.6795193037666666</v>
      </c>
      <c r="E214" s="9">
        <v>0</v>
      </c>
      <c r="F214" s="9">
        <v>0</v>
      </c>
      <c r="G214" s="10">
        <v>0</v>
      </c>
      <c r="H214" s="11">
        <v>1.9634031782999997</v>
      </c>
      <c r="I214" s="9">
        <v>0.1771333338666667</v>
      </c>
      <c r="J214" s="9">
        <v>0</v>
      </c>
      <c r="K214" s="9">
        <v>0</v>
      </c>
      <c r="L214" s="10">
        <v>2.897720210466667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0.8250758049000001</v>
      </c>
      <c r="S214" s="9">
        <v>0</v>
      </c>
      <c r="T214" s="9">
        <v>0</v>
      </c>
      <c r="U214" s="9">
        <v>0</v>
      </c>
      <c r="V214" s="10">
        <v>0.9250239227999999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0.09591872980000002</v>
      </c>
      <c r="AC214" s="9">
        <v>0</v>
      </c>
      <c r="AD214" s="9">
        <v>0</v>
      </c>
      <c r="AE214" s="9">
        <v>0</v>
      </c>
      <c r="AF214" s="10">
        <v>0.10186954806666668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0.10002364743333333</v>
      </c>
      <c r="AM214" s="9">
        <v>0.0006570893666666669</v>
      </c>
      <c r="AN214" s="9">
        <v>0</v>
      </c>
      <c r="AO214" s="9">
        <v>0</v>
      </c>
      <c r="AP214" s="10">
        <v>0.06973368906666666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16.47999707109999</v>
      </c>
      <c r="AW214" s="9">
        <v>7.373955880970131</v>
      </c>
      <c r="AX214" s="9">
        <v>0</v>
      </c>
      <c r="AY214" s="9">
        <v>0</v>
      </c>
      <c r="AZ214" s="10">
        <v>28.655648729899994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8.663088926733337</v>
      </c>
      <c r="BG214" s="9">
        <v>0.2489410238</v>
      </c>
      <c r="BH214" s="9">
        <v>0</v>
      </c>
      <c r="BI214" s="9">
        <v>0</v>
      </c>
      <c r="BJ214" s="10">
        <v>7.000466505699999</v>
      </c>
      <c r="BK214" s="17">
        <f t="shared" si="11"/>
        <v>76.25817659603679</v>
      </c>
      <c r="BL214" s="16"/>
      <c r="BM214" s="50"/>
    </row>
    <row r="215" spans="1:65" s="12" customFormat="1" ht="15">
      <c r="A215" s="5"/>
      <c r="B215" s="8" t="s">
        <v>141</v>
      </c>
      <c r="C215" s="11">
        <v>0</v>
      </c>
      <c r="D215" s="9">
        <v>0.7334232025666665</v>
      </c>
      <c r="E215" s="9">
        <v>0</v>
      </c>
      <c r="F215" s="9">
        <v>0</v>
      </c>
      <c r="G215" s="10">
        <v>0</v>
      </c>
      <c r="H215" s="11">
        <v>0.2694527415666667</v>
      </c>
      <c r="I215" s="9">
        <v>0</v>
      </c>
      <c r="J215" s="9">
        <v>0</v>
      </c>
      <c r="K215" s="9">
        <v>0</v>
      </c>
      <c r="L215" s="10">
        <v>6.545141068966667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0.0011749179999999998</v>
      </c>
      <c r="S215" s="9">
        <v>0</v>
      </c>
      <c r="T215" s="9">
        <v>0</v>
      </c>
      <c r="U215" s="9">
        <v>0</v>
      </c>
      <c r="V215" s="10">
        <v>0.15911382949999997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0.015791014800000003</v>
      </c>
      <c r="AC215" s="9">
        <v>0</v>
      </c>
      <c r="AD215" s="9">
        <v>0</v>
      </c>
      <c r="AE215" s="9">
        <v>0</v>
      </c>
      <c r="AF215" s="10">
        <v>0.0166558719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0</v>
      </c>
      <c r="AO215" s="9">
        <v>0</v>
      </c>
      <c r="AP215" s="10">
        <v>0.0249086838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4.188036016362064</v>
      </c>
      <c r="AW215" s="9">
        <v>0</v>
      </c>
      <c r="AX215" s="9">
        <v>0</v>
      </c>
      <c r="AY215" s="9">
        <v>0</v>
      </c>
      <c r="AZ215" s="10">
        <v>77.08867859073335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0.12226691203333333</v>
      </c>
      <c r="BG215" s="9">
        <v>0</v>
      </c>
      <c r="BH215" s="9">
        <v>0</v>
      </c>
      <c r="BI215" s="9">
        <v>0</v>
      </c>
      <c r="BJ215" s="10">
        <v>2.4620150804</v>
      </c>
      <c r="BK215" s="17">
        <f t="shared" si="11"/>
        <v>91.62665793062875</v>
      </c>
      <c r="BL215" s="16"/>
      <c r="BM215" s="50"/>
    </row>
    <row r="216" spans="1:65" s="12" customFormat="1" ht="15">
      <c r="A216" s="5"/>
      <c r="B216" s="8" t="s">
        <v>142</v>
      </c>
      <c r="C216" s="11">
        <v>0</v>
      </c>
      <c r="D216" s="9">
        <v>0.6302409740333331</v>
      </c>
      <c r="E216" s="9">
        <v>0</v>
      </c>
      <c r="F216" s="9">
        <v>0</v>
      </c>
      <c r="G216" s="10">
        <v>0</v>
      </c>
      <c r="H216" s="11">
        <v>7.490691495599999</v>
      </c>
      <c r="I216" s="9">
        <v>22.873104851099995</v>
      </c>
      <c r="J216" s="9">
        <v>0</v>
      </c>
      <c r="K216" s="9">
        <v>0</v>
      </c>
      <c r="L216" s="10">
        <v>3.4188867143333326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1.7385951811</v>
      </c>
      <c r="S216" s="9">
        <v>15.048800645866667</v>
      </c>
      <c r="T216" s="9">
        <v>0</v>
      </c>
      <c r="U216" s="9">
        <v>0</v>
      </c>
      <c r="V216" s="10">
        <v>0.6050759231999999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0.07566881090000001</v>
      </c>
      <c r="AC216" s="9">
        <v>0</v>
      </c>
      <c r="AD216" s="9">
        <v>0</v>
      </c>
      <c r="AE216" s="9">
        <v>0</v>
      </c>
      <c r="AF216" s="10">
        <v>0.01659919006666667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0.14039776273333335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50.33388273820002</v>
      </c>
      <c r="AW216" s="9">
        <v>7.447658203485638</v>
      </c>
      <c r="AX216" s="9">
        <v>0</v>
      </c>
      <c r="AY216" s="9">
        <v>0</v>
      </c>
      <c r="AZ216" s="10">
        <v>7.243831837266669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16.478852834566666</v>
      </c>
      <c r="BG216" s="9">
        <v>0.9959827993</v>
      </c>
      <c r="BH216" s="9">
        <v>0</v>
      </c>
      <c r="BI216" s="9">
        <v>0</v>
      </c>
      <c r="BJ216" s="10">
        <v>3.668797969466666</v>
      </c>
      <c r="BK216" s="17">
        <f t="shared" si="11"/>
        <v>138.207067931219</v>
      </c>
      <c r="BL216" s="16"/>
      <c r="BM216" s="50"/>
    </row>
    <row r="217" spans="1:65" s="12" customFormat="1" ht="15">
      <c r="A217" s="5"/>
      <c r="B217" s="8" t="s">
        <v>143</v>
      </c>
      <c r="C217" s="11">
        <v>0</v>
      </c>
      <c r="D217" s="9">
        <v>2.1159182051000007</v>
      </c>
      <c r="E217" s="9">
        <v>0</v>
      </c>
      <c r="F217" s="9">
        <v>0</v>
      </c>
      <c r="G217" s="10">
        <v>0</v>
      </c>
      <c r="H217" s="11">
        <v>70.64633961389998</v>
      </c>
      <c r="I217" s="9">
        <v>37.77408713020001</v>
      </c>
      <c r="J217" s="9">
        <v>0</v>
      </c>
      <c r="K217" s="9">
        <v>0.032421133100000006</v>
      </c>
      <c r="L217" s="10">
        <v>65.63292735376666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31.5620509992</v>
      </c>
      <c r="S217" s="9">
        <v>1.4063488392333334</v>
      </c>
      <c r="T217" s="9">
        <v>0</v>
      </c>
      <c r="U217" s="9">
        <v>0</v>
      </c>
      <c r="V217" s="10">
        <v>26.28165600393334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0.8314904856</v>
      </c>
      <c r="AC217" s="9">
        <v>0.20893799596666668</v>
      </c>
      <c r="AD217" s="9">
        <v>0</v>
      </c>
      <c r="AE217" s="9">
        <v>0</v>
      </c>
      <c r="AF217" s="10">
        <v>0.7759341734666668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0.4622305682333333</v>
      </c>
      <c r="AM217" s="9">
        <v>0</v>
      </c>
      <c r="AN217" s="9">
        <v>0</v>
      </c>
      <c r="AO217" s="9">
        <v>0</v>
      </c>
      <c r="AP217" s="10">
        <v>0.13913790233333337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510.4965660602336</v>
      </c>
      <c r="AW217" s="9">
        <v>117.49499736139029</v>
      </c>
      <c r="AX217" s="9">
        <v>0.07024370183333334</v>
      </c>
      <c r="AY217" s="9">
        <v>0</v>
      </c>
      <c r="AZ217" s="10">
        <v>466.52441957573365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271.4592405028334</v>
      </c>
      <c r="BG217" s="9">
        <v>31.966617333166674</v>
      </c>
      <c r="BH217" s="9">
        <v>0.026684574966666673</v>
      </c>
      <c r="BI217" s="9">
        <v>0</v>
      </c>
      <c r="BJ217" s="10">
        <v>125.18375181436666</v>
      </c>
      <c r="BK217" s="17">
        <f t="shared" si="11"/>
        <v>1761.0920013285572</v>
      </c>
      <c r="BL217" s="16"/>
      <c r="BM217" s="50"/>
    </row>
    <row r="218" spans="1:65" s="12" customFormat="1" ht="15">
      <c r="A218" s="5"/>
      <c r="B218" s="8" t="s">
        <v>144</v>
      </c>
      <c r="C218" s="11">
        <v>0</v>
      </c>
      <c r="D218" s="9">
        <v>0.7887335332666667</v>
      </c>
      <c r="E218" s="9">
        <v>0</v>
      </c>
      <c r="F218" s="9">
        <v>0</v>
      </c>
      <c r="G218" s="10">
        <v>0</v>
      </c>
      <c r="H218" s="11">
        <v>31.08176721626667</v>
      </c>
      <c r="I218" s="9">
        <v>5.138930415633333</v>
      </c>
      <c r="J218" s="9">
        <v>0</v>
      </c>
      <c r="K218" s="9">
        <v>0</v>
      </c>
      <c r="L218" s="10">
        <v>48.74046825126668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21.24769541326667</v>
      </c>
      <c r="S218" s="9">
        <v>2.014222150966667</v>
      </c>
      <c r="T218" s="9">
        <v>0</v>
      </c>
      <c r="U218" s="9">
        <v>0</v>
      </c>
      <c r="V218" s="10">
        <v>19.246222243333335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4.278375769166667</v>
      </c>
      <c r="AC218" s="9">
        <v>0.0092377339</v>
      </c>
      <c r="AD218" s="9">
        <v>0</v>
      </c>
      <c r="AE218" s="9">
        <v>0</v>
      </c>
      <c r="AF218" s="10">
        <v>2.137047531533333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6.2724123211333325</v>
      </c>
      <c r="AM218" s="9">
        <v>0.020403784133333335</v>
      </c>
      <c r="AN218" s="9">
        <v>0</v>
      </c>
      <c r="AO218" s="9">
        <v>0</v>
      </c>
      <c r="AP218" s="10">
        <v>2.2772471147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482.4527496529321</v>
      </c>
      <c r="AW218" s="9">
        <v>51.1600935073358</v>
      </c>
      <c r="AX218" s="9">
        <v>0</v>
      </c>
      <c r="AY218" s="9">
        <v>0</v>
      </c>
      <c r="AZ218" s="10">
        <v>634.532846293066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416.07246762686634</v>
      </c>
      <c r="BG218" s="9">
        <v>11.372465723666666</v>
      </c>
      <c r="BH218" s="9">
        <v>0.06937861033333333</v>
      </c>
      <c r="BI218" s="9">
        <v>0</v>
      </c>
      <c r="BJ218" s="10">
        <v>246.91116069683346</v>
      </c>
      <c r="BK218" s="17">
        <f t="shared" si="11"/>
        <v>1985.8239255896005</v>
      </c>
      <c r="BL218" s="16"/>
      <c r="BM218" s="50"/>
    </row>
    <row r="219" spans="1:65" s="12" customFormat="1" ht="15">
      <c r="A219" s="5"/>
      <c r="B219" s="8" t="s">
        <v>145</v>
      </c>
      <c r="C219" s="11">
        <v>0</v>
      </c>
      <c r="D219" s="9">
        <v>0.6764829760000002</v>
      </c>
      <c r="E219" s="9">
        <v>0</v>
      </c>
      <c r="F219" s="9">
        <v>0</v>
      </c>
      <c r="G219" s="10">
        <v>0</v>
      </c>
      <c r="H219" s="11">
        <v>0.44700953993333337</v>
      </c>
      <c r="I219" s="9">
        <v>0.013675892</v>
      </c>
      <c r="J219" s="9">
        <v>0</v>
      </c>
      <c r="K219" s="9">
        <v>0</v>
      </c>
      <c r="L219" s="10">
        <v>2.0015186461666663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0.32500430509999995</v>
      </c>
      <c r="S219" s="9">
        <v>0.4267182741666665</v>
      </c>
      <c r="T219" s="9">
        <v>0</v>
      </c>
      <c r="U219" s="9">
        <v>0</v>
      </c>
      <c r="V219" s="10">
        <v>0.4851173510666667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0.018039947566666666</v>
      </c>
      <c r="AC219" s="9">
        <v>0</v>
      </c>
      <c r="AD219" s="9">
        <v>0</v>
      </c>
      <c r="AE219" s="9">
        <v>0</v>
      </c>
      <c r="AF219" s="10">
        <v>0.04056259126666667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0.04478802533333334</v>
      </c>
      <c r="AM219" s="9">
        <v>0</v>
      </c>
      <c r="AN219" s="9">
        <v>0</v>
      </c>
      <c r="AO219" s="9">
        <v>0</v>
      </c>
      <c r="AP219" s="10">
        <v>0.008567857600000001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4.3011222684999995</v>
      </c>
      <c r="AW219" s="9">
        <v>0.9426080383374957</v>
      </c>
      <c r="AX219" s="9">
        <v>0</v>
      </c>
      <c r="AY219" s="9">
        <v>0</v>
      </c>
      <c r="AZ219" s="10">
        <v>11.83265343816667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3.7818514977</v>
      </c>
      <c r="BG219" s="9">
        <v>0.0012327563666666666</v>
      </c>
      <c r="BH219" s="9">
        <v>0</v>
      </c>
      <c r="BI219" s="9">
        <v>0</v>
      </c>
      <c r="BJ219" s="10">
        <v>4.017088716700001</v>
      </c>
      <c r="BK219" s="17">
        <f t="shared" si="11"/>
        <v>29.364042121970833</v>
      </c>
      <c r="BL219" s="16"/>
      <c r="BM219" s="50"/>
    </row>
    <row r="220" spans="1:65" s="12" customFormat="1" ht="15">
      <c r="A220" s="5"/>
      <c r="B220" s="8" t="s">
        <v>151</v>
      </c>
      <c r="C220" s="11">
        <v>0</v>
      </c>
      <c r="D220" s="9">
        <v>0.7045275</v>
      </c>
      <c r="E220" s="9">
        <v>0</v>
      </c>
      <c r="F220" s="9">
        <v>0</v>
      </c>
      <c r="G220" s="10">
        <v>0</v>
      </c>
      <c r="H220" s="11">
        <v>12.2137536666</v>
      </c>
      <c r="I220" s="9">
        <v>0</v>
      </c>
      <c r="J220" s="9">
        <v>0</v>
      </c>
      <c r="K220" s="9">
        <v>0</v>
      </c>
      <c r="L220" s="10">
        <v>2.4035816925666666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9.6205326953</v>
      </c>
      <c r="S220" s="9">
        <v>0</v>
      </c>
      <c r="T220" s="9">
        <v>0</v>
      </c>
      <c r="U220" s="9">
        <v>0</v>
      </c>
      <c r="V220" s="10">
        <v>1.4331023075666667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1.2169839747333335</v>
      </c>
      <c r="AC220" s="9">
        <v>0</v>
      </c>
      <c r="AD220" s="9">
        <v>0</v>
      </c>
      <c r="AE220" s="9">
        <v>0</v>
      </c>
      <c r="AF220" s="10">
        <v>0.35294776183333326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0.454953745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454.4938440008696</v>
      </c>
      <c r="AW220" s="9">
        <v>0.0016925974999999994</v>
      </c>
      <c r="AX220" s="9">
        <v>0</v>
      </c>
      <c r="AY220" s="9">
        <v>0</v>
      </c>
      <c r="AZ220" s="10">
        <v>69.08202395836666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463.2807013036667</v>
      </c>
      <c r="BG220" s="9">
        <v>0.00032200956666666666</v>
      </c>
      <c r="BH220" s="9">
        <v>0</v>
      </c>
      <c r="BI220" s="9">
        <v>0</v>
      </c>
      <c r="BJ220" s="10">
        <v>22.8105278003</v>
      </c>
      <c r="BK220" s="17">
        <f t="shared" si="11"/>
        <v>1038.0694950138695</v>
      </c>
      <c r="BL220" s="16"/>
      <c r="BM220" s="50"/>
    </row>
    <row r="221" spans="1:65" s="12" customFormat="1" ht="15">
      <c r="A221" s="5"/>
      <c r="B221" s="8" t="s">
        <v>146</v>
      </c>
      <c r="C221" s="11">
        <v>0</v>
      </c>
      <c r="D221" s="9">
        <v>0.9328906815333333</v>
      </c>
      <c r="E221" s="9">
        <v>0</v>
      </c>
      <c r="F221" s="9">
        <v>0</v>
      </c>
      <c r="G221" s="10">
        <v>0</v>
      </c>
      <c r="H221" s="11">
        <v>290.5465640625</v>
      </c>
      <c r="I221" s="9">
        <v>17.304234061566667</v>
      </c>
      <c r="J221" s="9">
        <v>0</v>
      </c>
      <c r="K221" s="9">
        <v>0</v>
      </c>
      <c r="L221" s="10">
        <v>179.26854480679995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198.69469038003334</v>
      </c>
      <c r="S221" s="9">
        <v>5.997869308599999</v>
      </c>
      <c r="T221" s="9">
        <v>0</v>
      </c>
      <c r="U221" s="9">
        <v>0</v>
      </c>
      <c r="V221" s="10">
        <v>72.7085350122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7.173205905833333</v>
      </c>
      <c r="AC221" s="9">
        <v>0.4028090691666667</v>
      </c>
      <c r="AD221" s="9">
        <v>0</v>
      </c>
      <c r="AE221" s="9">
        <v>0</v>
      </c>
      <c r="AF221" s="10">
        <v>2.4120193566333334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2.1122521469333333</v>
      </c>
      <c r="AM221" s="9">
        <v>0</v>
      </c>
      <c r="AN221" s="9">
        <v>0</v>
      </c>
      <c r="AO221" s="9">
        <v>0</v>
      </c>
      <c r="AP221" s="10">
        <v>0.3175482040666667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1843.008437491765</v>
      </c>
      <c r="AW221" s="9">
        <v>115.14564799581163</v>
      </c>
      <c r="AX221" s="9">
        <v>0.04663109533333333</v>
      </c>
      <c r="AY221" s="9">
        <v>0</v>
      </c>
      <c r="AZ221" s="10">
        <v>676.4381360475663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1469.0811913190335</v>
      </c>
      <c r="BG221" s="9">
        <v>105.32595002076668</v>
      </c>
      <c r="BH221" s="9">
        <v>0.14103129460000002</v>
      </c>
      <c r="BI221" s="9">
        <v>0</v>
      </c>
      <c r="BJ221" s="10">
        <v>355.2330083142667</v>
      </c>
      <c r="BK221" s="17">
        <f t="shared" si="11"/>
        <v>5342.29119657501</v>
      </c>
      <c r="BL221" s="16"/>
      <c r="BM221" s="50"/>
    </row>
    <row r="222" spans="1:65" s="12" customFormat="1" ht="15">
      <c r="A222" s="5"/>
      <c r="B222" s="8" t="s">
        <v>167</v>
      </c>
      <c r="C222" s="11">
        <v>0</v>
      </c>
      <c r="D222" s="9">
        <v>0.7273502944333333</v>
      </c>
      <c r="E222" s="9">
        <v>0</v>
      </c>
      <c r="F222" s="9">
        <v>0</v>
      </c>
      <c r="G222" s="10">
        <v>0</v>
      </c>
      <c r="H222" s="11">
        <v>38.007350101600004</v>
      </c>
      <c r="I222" s="9">
        <v>3.0671155013333333</v>
      </c>
      <c r="J222" s="9">
        <v>0</v>
      </c>
      <c r="K222" s="9">
        <v>0</v>
      </c>
      <c r="L222" s="10">
        <v>98.02859568516666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36.1341551989</v>
      </c>
      <c r="S222" s="9">
        <v>12.569094283666667</v>
      </c>
      <c r="T222" s="9">
        <v>0</v>
      </c>
      <c r="U222" s="9">
        <v>0</v>
      </c>
      <c r="V222" s="10">
        <v>44.417071351699995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2.497101026133333</v>
      </c>
      <c r="AC222" s="9">
        <v>0</v>
      </c>
      <c r="AD222" s="9">
        <v>0</v>
      </c>
      <c r="AE222" s="9">
        <v>0</v>
      </c>
      <c r="AF222" s="10">
        <v>2.1134089323999996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3.6725335038000004</v>
      </c>
      <c r="AM222" s="9">
        <v>0.00031441259999999996</v>
      </c>
      <c r="AN222" s="9">
        <v>0</v>
      </c>
      <c r="AO222" s="9">
        <v>0</v>
      </c>
      <c r="AP222" s="10">
        <v>1.56408603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646.2688138569332</v>
      </c>
      <c r="AW222" s="9">
        <v>50.03878517091671</v>
      </c>
      <c r="AX222" s="9">
        <v>0.47577089726666666</v>
      </c>
      <c r="AY222" s="9">
        <v>0</v>
      </c>
      <c r="AZ222" s="10">
        <v>1077.0223148045336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720.6527546188331</v>
      </c>
      <c r="BG222" s="9">
        <v>13.185089775100002</v>
      </c>
      <c r="BH222" s="9">
        <v>0.009364641200000001</v>
      </c>
      <c r="BI222" s="9">
        <v>0</v>
      </c>
      <c r="BJ222" s="10">
        <v>613.0887908827335</v>
      </c>
      <c r="BK222" s="17">
        <f t="shared" si="11"/>
        <v>3363.5398609692506</v>
      </c>
      <c r="BL222" s="16"/>
      <c r="BM222" s="50"/>
    </row>
    <row r="223" spans="1:65" s="12" customFormat="1" ht="15">
      <c r="A223" s="5"/>
      <c r="B223" s="8" t="s">
        <v>147</v>
      </c>
      <c r="C223" s="11">
        <v>0</v>
      </c>
      <c r="D223" s="9">
        <v>0.06616910003333333</v>
      </c>
      <c r="E223" s="9">
        <v>0</v>
      </c>
      <c r="F223" s="9">
        <v>0</v>
      </c>
      <c r="G223" s="10">
        <v>0</v>
      </c>
      <c r="H223" s="11">
        <v>0.41778337003333327</v>
      </c>
      <c r="I223" s="9">
        <v>0.00040257909999999995</v>
      </c>
      <c r="J223" s="9">
        <v>0</v>
      </c>
      <c r="K223" s="9">
        <v>0</v>
      </c>
      <c r="L223" s="10">
        <v>0.4987586747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0.3333309669</v>
      </c>
      <c r="S223" s="9">
        <v>0.23819871090000005</v>
      </c>
      <c r="T223" s="9">
        <v>0</v>
      </c>
      <c r="U223" s="9">
        <v>0</v>
      </c>
      <c r="V223" s="10">
        <v>0.21051901390000002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0.0006282331000000002</v>
      </c>
      <c r="AC223" s="9">
        <v>0</v>
      </c>
      <c r="AD223" s="9">
        <v>0</v>
      </c>
      <c r="AE223" s="9">
        <v>0</v>
      </c>
      <c r="AF223" s="10">
        <v>0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0.006493379466666668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1.7325870666333338</v>
      </c>
      <c r="AW223" s="9">
        <v>0.32125663387611403</v>
      </c>
      <c r="AX223" s="9">
        <v>0</v>
      </c>
      <c r="AY223" s="9">
        <v>0</v>
      </c>
      <c r="AZ223" s="10">
        <v>0.7645651878000002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0.30440563733333326</v>
      </c>
      <c r="BG223" s="9">
        <v>0</v>
      </c>
      <c r="BH223" s="9">
        <v>0</v>
      </c>
      <c r="BI223" s="9">
        <v>0</v>
      </c>
      <c r="BJ223" s="10">
        <v>0.17934804329999998</v>
      </c>
      <c r="BK223" s="17">
        <f t="shared" si="11"/>
        <v>5.074446597076116</v>
      </c>
      <c r="BL223" s="16"/>
      <c r="BM223" s="50"/>
    </row>
    <row r="224" spans="1:65" s="12" customFormat="1" ht="15">
      <c r="A224" s="5"/>
      <c r="B224" s="8" t="s">
        <v>171</v>
      </c>
      <c r="C224" s="11">
        <v>0</v>
      </c>
      <c r="D224" s="9">
        <v>1.8671304999999998</v>
      </c>
      <c r="E224" s="9">
        <v>0</v>
      </c>
      <c r="F224" s="9">
        <v>0</v>
      </c>
      <c r="G224" s="10">
        <v>0</v>
      </c>
      <c r="H224" s="11">
        <v>1.06869162</v>
      </c>
      <c r="I224" s="9">
        <v>0.0009438234999999997</v>
      </c>
      <c r="J224" s="9">
        <v>0</v>
      </c>
      <c r="K224" s="9">
        <v>0</v>
      </c>
      <c r="L224" s="10">
        <v>1.6976302238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0.6858545445333334</v>
      </c>
      <c r="S224" s="9">
        <v>0</v>
      </c>
      <c r="T224" s="9">
        <v>0</v>
      </c>
      <c r="U224" s="9">
        <v>0</v>
      </c>
      <c r="V224" s="10">
        <v>0.5141963968000001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0.0042111983333333325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0.0005695635666666669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2.712332453666666</v>
      </c>
      <c r="AW224" s="9">
        <v>0.30660795474361563</v>
      </c>
      <c r="AX224" s="9">
        <v>0</v>
      </c>
      <c r="AY224" s="9">
        <v>0</v>
      </c>
      <c r="AZ224" s="10">
        <v>1.1133374359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1.8349984787</v>
      </c>
      <c r="BG224" s="9">
        <v>0.00012333326666666666</v>
      </c>
      <c r="BH224" s="9">
        <v>0</v>
      </c>
      <c r="BI224" s="9">
        <v>0</v>
      </c>
      <c r="BJ224" s="10">
        <v>0.3503532807333333</v>
      </c>
      <c r="BK224" s="17">
        <f t="shared" si="11"/>
        <v>12.156980807543615</v>
      </c>
      <c r="BL224" s="16"/>
      <c r="BM224" s="57"/>
    </row>
    <row r="225" spans="1:65" s="21" customFormat="1" ht="15">
      <c r="A225" s="5"/>
      <c r="B225" s="15" t="s">
        <v>14</v>
      </c>
      <c r="C225" s="20">
        <f aca="true" t="shared" si="12" ref="C225:AH225">SUM(C195:C224)</f>
        <v>0</v>
      </c>
      <c r="D225" s="18">
        <f t="shared" si="12"/>
        <v>290.1883025641999</v>
      </c>
      <c r="E225" s="18">
        <f t="shared" si="12"/>
        <v>0</v>
      </c>
      <c r="F225" s="18">
        <f t="shared" si="12"/>
        <v>0</v>
      </c>
      <c r="G225" s="19">
        <f t="shared" si="12"/>
        <v>0</v>
      </c>
      <c r="H225" s="20">
        <f t="shared" si="12"/>
        <v>2079.9325406533003</v>
      </c>
      <c r="I225" s="18">
        <f t="shared" si="12"/>
        <v>4982.760569758767</v>
      </c>
      <c r="J225" s="18">
        <f t="shared" si="12"/>
        <v>0.7530978697</v>
      </c>
      <c r="K225" s="18">
        <f t="shared" si="12"/>
        <v>304.18151465046674</v>
      </c>
      <c r="L225" s="19">
        <f t="shared" si="12"/>
        <v>1837.8162057927</v>
      </c>
      <c r="M225" s="20">
        <f t="shared" si="12"/>
        <v>0</v>
      </c>
      <c r="N225" s="18">
        <f t="shared" si="12"/>
        <v>0</v>
      </c>
      <c r="O225" s="18">
        <f t="shared" si="12"/>
        <v>0</v>
      </c>
      <c r="P225" s="18">
        <f t="shared" si="12"/>
        <v>0</v>
      </c>
      <c r="Q225" s="19">
        <f t="shared" si="12"/>
        <v>0</v>
      </c>
      <c r="R225" s="20">
        <f t="shared" si="12"/>
        <v>711.6420698907665</v>
      </c>
      <c r="S225" s="18">
        <f t="shared" si="12"/>
        <v>407.72361873393334</v>
      </c>
      <c r="T225" s="18">
        <f t="shared" si="12"/>
        <v>22.15530920163333</v>
      </c>
      <c r="U225" s="18">
        <f t="shared" si="12"/>
        <v>0</v>
      </c>
      <c r="V225" s="19">
        <f t="shared" si="12"/>
        <v>564.5699946828331</v>
      </c>
      <c r="W225" s="20">
        <f t="shared" si="12"/>
        <v>0</v>
      </c>
      <c r="X225" s="18">
        <f t="shared" si="12"/>
        <v>0.5711785113999998</v>
      </c>
      <c r="Y225" s="18">
        <f t="shared" si="12"/>
        <v>0</v>
      </c>
      <c r="Z225" s="18">
        <f t="shared" si="12"/>
        <v>0</v>
      </c>
      <c r="AA225" s="19">
        <f t="shared" si="12"/>
        <v>0</v>
      </c>
      <c r="AB225" s="20">
        <f t="shared" si="12"/>
        <v>86.37322718196667</v>
      </c>
      <c r="AC225" s="18">
        <f t="shared" si="12"/>
        <v>92.88893420296665</v>
      </c>
      <c r="AD225" s="18">
        <f t="shared" si="12"/>
        <v>0</v>
      </c>
      <c r="AE225" s="18">
        <f t="shared" si="12"/>
        <v>0</v>
      </c>
      <c r="AF225" s="19">
        <f t="shared" si="12"/>
        <v>74.56118362330001</v>
      </c>
      <c r="AG225" s="20">
        <f t="shared" si="12"/>
        <v>0</v>
      </c>
      <c r="AH225" s="18">
        <f t="shared" si="12"/>
        <v>0</v>
      </c>
      <c r="AI225" s="18">
        <f aca="true" t="shared" si="13" ref="AI225:BK225">SUM(AI195:AI224)</f>
        <v>0</v>
      </c>
      <c r="AJ225" s="18">
        <f t="shared" si="13"/>
        <v>0</v>
      </c>
      <c r="AK225" s="19">
        <f t="shared" si="13"/>
        <v>0</v>
      </c>
      <c r="AL225" s="20">
        <f t="shared" si="13"/>
        <v>74.61490271789998</v>
      </c>
      <c r="AM225" s="18">
        <f t="shared" si="13"/>
        <v>163.4027726495</v>
      </c>
      <c r="AN225" s="18">
        <f t="shared" si="13"/>
        <v>0</v>
      </c>
      <c r="AO225" s="18">
        <f t="shared" si="13"/>
        <v>0</v>
      </c>
      <c r="AP225" s="19">
        <f t="shared" si="13"/>
        <v>18.756990785066666</v>
      </c>
      <c r="AQ225" s="20">
        <f t="shared" si="13"/>
        <v>0</v>
      </c>
      <c r="AR225" s="18">
        <f t="shared" si="13"/>
        <v>0</v>
      </c>
      <c r="AS225" s="18">
        <f t="shared" si="13"/>
        <v>0</v>
      </c>
      <c r="AT225" s="18">
        <f t="shared" si="13"/>
        <v>0</v>
      </c>
      <c r="AU225" s="19">
        <f t="shared" si="13"/>
        <v>0</v>
      </c>
      <c r="AV225" s="20">
        <f t="shared" si="13"/>
        <v>16210.003611571337</v>
      </c>
      <c r="AW225" s="18">
        <f t="shared" si="13"/>
        <v>2985.36753963993</v>
      </c>
      <c r="AX225" s="18">
        <f t="shared" si="13"/>
        <v>13.638352220700003</v>
      </c>
      <c r="AY225" s="18">
        <f t="shared" si="13"/>
        <v>1.8298575731333333</v>
      </c>
      <c r="AZ225" s="19">
        <f t="shared" si="13"/>
        <v>13967.63550457023</v>
      </c>
      <c r="BA225" s="20">
        <f t="shared" si="13"/>
        <v>0</v>
      </c>
      <c r="BB225" s="18">
        <f t="shared" si="13"/>
        <v>0</v>
      </c>
      <c r="BC225" s="18">
        <f t="shared" si="13"/>
        <v>0</v>
      </c>
      <c r="BD225" s="18">
        <f t="shared" si="13"/>
        <v>0</v>
      </c>
      <c r="BE225" s="19">
        <f t="shared" si="13"/>
        <v>0</v>
      </c>
      <c r="BF225" s="20">
        <f t="shared" si="13"/>
        <v>11297.24047168707</v>
      </c>
      <c r="BG225" s="18">
        <f t="shared" si="13"/>
        <v>1174.8057739105332</v>
      </c>
      <c r="BH225" s="18">
        <f t="shared" si="13"/>
        <v>17.884482910200003</v>
      </c>
      <c r="BI225" s="18">
        <f t="shared" si="13"/>
        <v>45.7389364152</v>
      </c>
      <c r="BJ225" s="19">
        <f t="shared" si="13"/>
        <v>5042.9752285292</v>
      </c>
      <c r="BK225" s="32">
        <f t="shared" si="13"/>
        <v>62470.01217249793</v>
      </c>
      <c r="BL225" s="16"/>
      <c r="BM225" s="50"/>
    </row>
    <row r="226" spans="1:65" s="21" customFormat="1" ht="15">
      <c r="A226" s="5"/>
      <c r="B226" s="15" t="s">
        <v>25</v>
      </c>
      <c r="C226" s="20">
        <f aca="true" t="shared" si="14" ref="C226:AH226">C225+C192</f>
        <v>0</v>
      </c>
      <c r="D226" s="18">
        <f t="shared" si="14"/>
        <v>291.00844832946655</v>
      </c>
      <c r="E226" s="18">
        <f t="shared" si="14"/>
        <v>0</v>
      </c>
      <c r="F226" s="18">
        <f t="shared" si="14"/>
        <v>0</v>
      </c>
      <c r="G226" s="19">
        <f t="shared" si="14"/>
        <v>0</v>
      </c>
      <c r="H226" s="20">
        <f t="shared" si="14"/>
        <v>2388.7197845087335</v>
      </c>
      <c r="I226" s="18">
        <f t="shared" si="14"/>
        <v>4983.4858555243</v>
      </c>
      <c r="J226" s="18">
        <f t="shared" si="14"/>
        <v>0.7625450201666667</v>
      </c>
      <c r="K226" s="18">
        <f t="shared" si="14"/>
        <v>304.18151465046674</v>
      </c>
      <c r="L226" s="19">
        <f t="shared" si="14"/>
        <v>1952.9954103893</v>
      </c>
      <c r="M226" s="20">
        <f t="shared" si="14"/>
        <v>0</v>
      </c>
      <c r="N226" s="18">
        <f t="shared" si="14"/>
        <v>0</v>
      </c>
      <c r="O226" s="18">
        <f t="shared" si="14"/>
        <v>0</v>
      </c>
      <c r="P226" s="18">
        <f t="shared" si="14"/>
        <v>0</v>
      </c>
      <c r="Q226" s="19">
        <f t="shared" si="14"/>
        <v>0</v>
      </c>
      <c r="R226" s="20">
        <f t="shared" si="14"/>
        <v>958.8962071293331</v>
      </c>
      <c r="S226" s="18">
        <f t="shared" si="14"/>
        <v>408.0066686727</v>
      </c>
      <c r="T226" s="18">
        <f t="shared" si="14"/>
        <v>22.15530920163333</v>
      </c>
      <c r="U226" s="18">
        <f t="shared" si="14"/>
        <v>0</v>
      </c>
      <c r="V226" s="19">
        <f t="shared" si="14"/>
        <v>622.8233971996998</v>
      </c>
      <c r="W226" s="20">
        <f t="shared" si="14"/>
        <v>0</v>
      </c>
      <c r="X226" s="18">
        <f t="shared" si="14"/>
        <v>0.5711785113999998</v>
      </c>
      <c r="Y226" s="18">
        <f t="shared" si="14"/>
        <v>0</v>
      </c>
      <c r="Z226" s="18">
        <f t="shared" si="14"/>
        <v>0</v>
      </c>
      <c r="AA226" s="19">
        <f t="shared" si="14"/>
        <v>0</v>
      </c>
      <c r="AB226" s="20">
        <f t="shared" si="14"/>
        <v>101.00640353623334</v>
      </c>
      <c r="AC226" s="18">
        <f t="shared" si="14"/>
        <v>96.03908765239999</v>
      </c>
      <c r="AD226" s="18">
        <f t="shared" si="14"/>
        <v>0</v>
      </c>
      <c r="AE226" s="18">
        <f t="shared" si="14"/>
        <v>0</v>
      </c>
      <c r="AF226" s="19">
        <f t="shared" si="14"/>
        <v>78.83438435723335</v>
      </c>
      <c r="AG226" s="20">
        <f t="shared" si="14"/>
        <v>0</v>
      </c>
      <c r="AH226" s="18">
        <f t="shared" si="14"/>
        <v>0</v>
      </c>
      <c r="AI226" s="18">
        <f aca="true" t="shared" si="15" ref="AI226:BK226">AI225+AI192</f>
        <v>0</v>
      </c>
      <c r="AJ226" s="18">
        <f t="shared" si="15"/>
        <v>0</v>
      </c>
      <c r="AK226" s="19">
        <f t="shared" si="15"/>
        <v>0</v>
      </c>
      <c r="AL226" s="20">
        <f t="shared" si="15"/>
        <v>83.82215547183331</v>
      </c>
      <c r="AM226" s="18">
        <f t="shared" si="15"/>
        <v>205.04125817026667</v>
      </c>
      <c r="AN226" s="18">
        <f t="shared" si="15"/>
        <v>0</v>
      </c>
      <c r="AO226" s="18">
        <f t="shared" si="15"/>
        <v>0</v>
      </c>
      <c r="AP226" s="19">
        <f t="shared" si="15"/>
        <v>20.96155981973333</v>
      </c>
      <c r="AQ226" s="20">
        <f t="shared" si="15"/>
        <v>0</v>
      </c>
      <c r="AR226" s="18">
        <f t="shared" si="15"/>
        <v>0</v>
      </c>
      <c r="AS226" s="18">
        <f t="shared" si="15"/>
        <v>0</v>
      </c>
      <c r="AT226" s="18">
        <f t="shared" si="15"/>
        <v>0</v>
      </c>
      <c r="AU226" s="19">
        <f t="shared" si="15"/>
        <v>0</v>
      </c>
      <c r="AV226" s="20">
        <f t="shared" si="15"/>
        <v>20241.321804140334</v>
      </c>
      <c r="AW226" s="18">
        <f t="shared" si="15"/>
        <v>3029.3035135586047</v>
      </c>
      <c r="AX226" s="18">
        <f t="shared" si="15"/>
        <v>13.64685581336667</v>
      </c>
      <c r="AY226" s="18">
        <f t="shared" si="15"/>
        <v>1.8553088701666667</v>
      </c>
      <c r="AZ226" s="19">
        <f t="shared" si="15"/>
        <v>15201.591368143096</v>
      </c>
      <c r="BA226" s="20">
        <f t="shared" si="15"/>
        <v>0</v>
      </c>
      <c r="BB226" s="18">
        <f t="shared" si="15"/>
        <v>0</v>
      </c>
      <c r="BC226" s="18">
        <f t="shared" si="15"/>
        <v>0</v>
      </c>
      <c r="BD226" s="18">
        <f t="shared" si="15"/>
        <v>0</v>
      </c>
      <c r="BE226" s="19">
        <f t="shared" si="15"/>
        <v>0</v>
      </c>
      <c r="BF226" s="20">
        <f t="shared" si="15"/>
        <v>14795.217078129237</v>
      </c>
      <c r="BG226" s="18">
        <f t="shared" si="15"/>
        <v>1205.4808554523665</v>
      </c>
      <c r="BH226" s="18">
        <f t="shared" si="15"/>
        <v>17.884482910200003</v>
      </c>
      <c r="BI226" s="18">
        <f t="shared" si="15"/>
        <v>45.7389364152</v>
      </c>
      <c r="BJ226" s="19">
        <f t="shared" si="15"/>
        <v>5670.1288137254</v>
      </c>
      <c r="BK226" s="19">
        <f t="shared" si="15"/>
        <v>72741.48018530288</v>
      </c>
      <c r="BL226" s="16"/>
      <c r="BM226" s="50"/>
    </row>
    <row r="227" spans="3:65" ht="1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6"/>
      <c r="BM227" s="50"/>
    </row>
    <row r="228" spans="1:65" s="12" customFormat="1" ht="15">
      <c r="A228" s="5" t="s">
        <v>26</v>
      </c>
      <c r="B228" s="27" t="s">
        <v>27</v>
      </c>
      <c r="C228" s="11"/>
      <c r="D228" s="9"/>
      <c r="E228" s="9"/>
      <c r="F228" s="9"/>
      <c r="G228" s="10"/>
      <c r="H228" s="11"/>
      <c r="I228" s="9"/>
      <c r="J228" s="9"/>
      <c r="K228" s="9"/>
      <c r="L228" s="10"/>
      <c r="M228" s="11"/>
      <c r="N228" s="9"/>
      <c r="O228" s="9"/>
      <c r="P228" s="9"/>
      <c r="Q228" s="10"/>
      <c r="R228" s="11"/>
      <c r="S228" s="9"/>
      <c r="T228" s="9"/>
      <c r="U228" s="9"/>
      <c r="V228" s="10"/>
      <c r="W228" s="11"/>
      <c r="X228" s="9"/>
      <c r="Y228" s="9"/>
      <c r="Z228" s="9"/>
      <c r="AA228" s="10"/>
      <c r="AB228" s="11"/>
      <c r="AC228" s="9"/>
      <c r="AD228" s="9"/>
      <c r="AE228" s="9"/>
      <c r="AF228" s="10"/>
      <c r="AG228" s="11"/>
      <c r="AH228" s="9"/>
      <c r="AI228" s="9"/>
      <c r="AJ228" s="9"/>
      <c r="AK228" s="10"/>
      <c r="AL228" s="11"/>
      <c r="AM228" s="9"/>
      <c r="AN228" s="9"/>
      <c r="AO228" s="9"/>
      <c r="AP228" s="10"/>
      <c r="AQ228" s="11"/>
      <c r="AR228" s="9"/>
      <c r="AS228" s="9"/>
      <c r="AT228" s="9"/>
      <c r="AU228" s="10"/>
      <c r="AV228" s="11"/>
      <c r="AW228" s="9"/>
      <c r="AX228" s="9"/>
      <c r="AY228" s="9"/>
      <c r="AZ228" s="10"/>
      <c r="BA228" s="11"/>
      <c r="BB228" s="9"/>
      <c r="BC228" s="9"/>
      <c r="BD228" s="9"/>
      <c r="BE228" s="10"/>
      <c r="BF228" s="11"/>
      <c r="BG228" s="9"/>
      <c r="BH228" s="9"/>
      <c r="BI228" s="9"/>
      <c r="BJ228" s="10"/>
      <c r="BK228" s="17"/>
      <c r="BL228" s="16"/>
      <c r="BM228" s="50"/>
    </row>
    <row r="229" spans="1:65" s="12" customFormat="1" ht="15">
      <c r="A229" s="5" t="s">
        <v>9</v>
      </c>
      <c r="B229" s="15" t="s">
        <v>28</v>
      </c>
      <c r="C229" s="11"/>
      <c r="D229" s="9"/>
      <c r="E229" s="9"/>
      <c r="F229" s="9"/>
      <c r="G229" s="10"/>
      <c r="H229" s="11"/>
      <c r="I229" s="9"/>
      <c r="J229" s="9"/>
      <c r="K229" s="9"/>
      <c r="L229" s="10"/>
      <c r="M229" s="11"/>
      <c r="N229" s="9"/>
      <c r="O229" s="9"/>
      <c r="P229" s="9"/>
      <c r="Q229" s="10"/>
      <c r="R229" s="11"/>
      <c r="S229" s="9"/>
      <c r="T229" s="9"/>
      <c r="U229" s="9"/>
      <c r="V229" s="10"/>
      <c r="W229" s="11"/>
      <c r="X229" s="9"/>
      <c r="Y229" s="9"/>
      <c r="Z229" s="9"/>
      <c r="AA229" s="10"/>
      <c r="AB229" s="11"/>
      <c r="AC229" s="9"/>
      <c r="AD229" s="9"/>
      <c r="AE229" s="9"/>
      <c r="AF229" s="10"/>
      <c r="AG229" s="11"/>
      <c r="AH229" s="9"/>
      <c r="AI229" s="9"/>
      <c r="AJ229" s="9"/>
      <c r="AK229" s="10"/>
      <c r="AL229" s="11"/>
      <c r="AM229" s="9"/>
      <c r="AN229" s="9"/>
      <c r="AO229" s="9"/>
      <c r="AP229" s="10"/>
      <c r="AQ229" s="11"/>
      <c r="AR229" s="9"/>
      <c r="AS229" s="9"/>
      <c r="AT229" s="9"/>
      <c r="AU229" s="10"/>
      <c r="AV229" s="11"/>
      <c r="AW229" s="9"/>
      <c r="AX229" s="9"/>
      <c r="AY229" s="9"/>
      <c r="AZ229" s="10"/>
      <c r="BA229" s="11"/>
      <c r="BB229" s="9"/>
      <c r="BC229" s="9"/>
      <c r="BD229" s="9"/>
      <c r="BE229" s="10"/>
      <c r="BF229" s="11"/>
      <c r="BG229" s="9"/>
      <c r="BH229" s="9"/>
      <c r="BI229" s="9"/>
      <c r="BJ229" s="10"/>
      <c r="BK229" s="17"/>
      <c r="BL229" s="16"/>
      <c r="BM229" s="50"/>
    </row>
    <row r="230" spans="1:65" s="12" customFormat="1" ht="15">
      <c r="A230" s="5"/>
      <c r="B230" s="8" t="s">
        <v>172</v>
      </c>
      <c r="C230" s="11">
        <v>0</v>
      </c>
      <c r="D230" s="9">
        <v>37.58734802533333</v>
      </c>
      <c r="E230" s="9">
        <v>0</v>
      </c>
      <c r="F230" s="9">
        <v>0</v>
      </c>
      <c r="G230" s="10">
        <v>0</v>
      </c>
      <c r="H230" s="11">
        <v>87.48894922863333</v>
      </c>
      <c r="I230" s="9">
        <v>118.15046410856667</v>
      </c>
      <c r="J230" s="9">
        <v>0</v>
      </c>
      <c r="K230" s="9">
        <v>0</v>
      </c>
      <c r="L230" s="10">
        <v>79.29882853290002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60.38497285966667</v>
      </c>
      <c r="S230" s="9">
        <v>74.29845985100002</v>
      </c>
      <c r="T230" s="9">
        <v>0</v>
      </c>
      <c r="U230" s="9">
        <v>0</v>
      </c>
      <c r="V230" s="10">
        <v>47.70315061323332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5.669436988566668</v>
      </c>
      <c r="AC230" s="9">
        <v>2.060736763733333</v>
      </c>
      <c r="AD230" s="9">
        <v>0</v>
      </c>
      <c r="AE230" s="9">
        <v>0</v>
      </c>
      <c r="AF230" s="10">
        <v>3.5592752103999996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0.7024906338333334</v>
      </c>
      <c r="AM230" s="9">
        <v>1.1503296904666667</v>
      </c>
      <c r="AN230" s="9">
        <v>0</v>
      </c>
      <c r="AO230" s="9">
        <v>0</v>
      </c>
      <c r="AP230" s="10">
        <v>0.7636535507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3997.548828312937</v>
      </c>
      <c r="AW230" s="9">
        <v>628.6721670663205</v>
      </c>
      <c r="AX230" s="9">
        <v>0.2769554194333333</v>
      </c>
      <c r="AY230" s="9">
        <v>0</v>
      </c>
      <c r="AZ230" s="10">
        <v>1380.7121131496006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2590.0676685845324</v>
      </c>
      <c r="BG230" s="9">
        <v>436.5468944918</v>
      </c>
      <c r="BH230" s="9">
        <v>5.221132624300001</v>
      </c>
      <c r="BI230" s="9">
        <v>0</v>
      </c>
      <c r="BJ230" s="10">
        <v>697.4931900798999</v>
      </c>
      <c r="BK230" s="17">
        <f>SUM(C230:BJ230)</f>
        <v>10255.357045785857</v>
      </c>
      <c r="BL230" s="16"/>
      <c r="BM230" s="50"/>
    </row>
    <row r="231" spans="1:65" s="21" customFormat="1" ht="15">
      <c r="A231" s="5"/>
      <c r="B231" s="15" t="s">
        <v>29</v>
      </c>
      <c r="C231" s="20">
        <f>SUM(C230)</f>
        <v>0</v>
      </c>
      <c r="D231" s="18">
        <f>SUM(D230)</f>
        <v>37.58734802533333</v>
      </c>
      <c r="E231" s="18">
        <f>SUM(E230)</f>
        <v>0</v>
      </c>
      <c r="F231" s="18">
        <f>SUM(F230)</f>
        <v>0</v>
      </c>
      <c r="G231" s="19">
        <f>SUM(G230)</f>
        <v>0</v>
      </c>
      <c r="H231" s="20">
        <f aca="true" t="shared" si="16" ref="H231:BJ231">SUM(H230)</f>
        <v>87.48894922863333</v>
      </c>
      <c r="I231" s="18">
        <f t="shared" si="16"/>
        <v>118.15046410856667</v>
      </c>
      <c r="J231" s="18">
        <f t="shared" si="16"/>
        <v>0</v>
      </c>
      <c r="K231" s="18">
        <f t="shared" si="16"/>
        <v>0</v>
      </c>
      <c r="L231" s="19">
        <f t="shared" si="16"/>
        <v>79.29882853290002</v>
      </c>
      <c r="M231" s="20">
        <f t="shared" si="16"/>
        <v>0</v>
      </c>
      <c r="N231" s="18">
        <f t="shared" si="16"/>
        <v>0</v>
      </c>
      <c r="O231" s="18">
        <f t="shared" si="16"/>
        <v>0</v>
      </c>
      <c r="P231" s="18">
        <f t="shared" si="16"/>
        <v>0</v>
      </c>
      <c r="Q231" s="19">
        <f t="shared" si="16"/>
        <v>0</v>
      </c>
      <c r="R231" s="20">
        <f t="shared" si="16"/>
        <v>60.38497285966667</v>
      </c>
      <c r="S231" s="18">
        <f t="shared" si="16"/>
        <v>74.29845985100002</v>
      </c>
      <c r="T231" s="18">
        <f t="shared" si="16"/>
        <v>0</v>
      </c>
      <c r="U231" s="18">
        <f t="shared" si="16"/>
        <v>0</v>
      </c>
      <c r="V231" s="19">
        <f t="shared" si="16"/>
        <v>47.70315061323332</v>
      </c>
      <c r="W231" s="20">
        <f t="shared" si="16"/>
        <v>0</v>
      </c>
      <c r="X231" s="18">
        <f t="shared" si="16"/>
        <v>0</v>
      </c>
      <c r="Y231" s="18">
        <f t="shared" si="16"/>
        <v>0</v>
      </c>
      <c r="Z231" s="18">
        <f t="shared" si="16"/>
        <v>0</v>
      </c>
      <c r="AA231" s="19">
        <f t="shared" si="16"/>
        <v>0</v>
      </c>
      <c r="AB231" s="20">
        <f t="shared" si="16"/>
        <v>5.669436988566668</v>
      </c>
      <c r="AC231" s="18">
        <f t="shared" si="16"/>
        <v>2.060736763733333</v>
      </c>
      <c r="AD231" s="18">
        <f t="shared" si="16"/>
        <v>0</v>
      </c>
      <c r="AE231" s="18">
        <f t="shared" si="16"/>
        <v>0</v>
      </c>
      <c r="AF231" s="19">
        <f t="shared" si="16"/>
        <v>3.5592752103999996</v>
      </c>
      <c r="AG231" s="20">
        <f t="shared" si="16"/>
        <v>0</v>
      </c>
      <c r="AH231" s="18">
        <f t="shared" si="16"/>
        <v>0</v>
      </c>
      <c r="AI231" s="18">
        <f t="shared" si="16"/>
        <v>0</v>
      </c>
      <c r="AJ231" s="18">
        <f t="shared" si="16"/>
        <v>0</v>
      </c>
      <c r="AK231" s="19">
        <f t="shared" si="16"/>
        <v>0</v>
      </c>
      <c r="AL231" s="20">
        <f t="shared" si="16"/>
        <v>0.7024906338333334</v>
      </c>
      <c r="AM231" s="18">
        <f t="shared" si="16"/>
        <v>1.1503296904666667</v>
      </c>
      <c r="AN231" s="18">
        <f t="shared" si="16"/>
        <v>0</v>
      </c>
      <c r="AO231" s="18">
        <f t="shared" si="16"/>
        <v>0</v>
      </c>
      <c r="AP231" s="19">
        <f t="shared" si="16"/>
        <v>0.7636535507</v>
      </c>
      <c r="AQ231" s="20">
        <f t="shared" si="16"/>
        <v>0</v>
      </c>
      <c r="AR231" s="18">
        <f t="shared" si="16"/>
        <v>0</v>
      </c>
      <c r="AS231" s="18">
        <f t="shared" si="16"/>
        <v>0</v>
      </c>
      <c r="AT231" s="18">
        <f t="shared" si="16"/>
        <v>0</v>
      </c>
      <c r="AU231" s="19">
        <f t="shared" si="16"/>
        <v>0</v>
      </c>
      <c r="AV231" s="20">
        <f t="shared" si="16"/>
        <v>3997.548828312937</v>
      </c>
      <c r="AW231" s="18">
        <f t="shared" si="16"/>
        <v>628.6721670663205</v>
      </c>
      <c r="AX231" s="18">
        <f t="shared" si="16"/>
        <v>0.2769554194333333</v>
      </c>
      <c r="AY231" s="18">
        <f t="shared" si="16"/>
        <v>0</v>
      </c>
      <c r="AZ231" s="19">
        <f t="shared" si="16"/>
        <v>1380.7121131496006</v>
      </c>
      <c r="BA231" s="20">
        <f t="shared" si="16"/>
        <v>0</v>
      </c>
      <c r="BB231" s="18">
        <f t="shared" si="16"/>
        <v>0</v>
      </c>
      <c r="BC231" s="18">
        <f t="shared" si="16"/>
        <v>0</v>
      </c>
      <c r="BD231" s="18">
        <f t="shared" si="16"/>
        <v>0</v>
      </c>
      <c r="BE231" s="19">
        <f t="shared" si="16"/>
        <v>0</v>
      </c>
      <c r="BF231" s="20">
        <f t="shared" si="16"/>
        <v>2590.0676685845324</v>
      </c>
      <c r="BG231" s="18">
        <f t="shared" si="16"/>
        <v>436.5468944918</v>
      </c>
      <c r="BH231" s="18">
        <f t="shared" si="16"/>
        <v>5.221132624300001</v>
      </c>
      <c r="BI231" s="18">
        <f t="shared" si="16"/>
        <v>0</v>
      </c>
      <c r="BJ231" s="19">
        <f t="shared" si="16"/>
        <v>697.4931900798999</v>
      </c>
      <c r="BK231" s="32">
        <f>SUM(BK230)</f>
        <v>10255.357045785857</v>
      </c>
      <c r="BL231" s="16"/>
      <c r="BM231" s="50"/>
    </row>
    <row r="232" spans="3:65" ht="1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6"/>
      <c r="BM232" s="50"/>
    </row>
    <row r="233" spans="1:65" s="12" customFormat="1" ht="15">
      <c r="A233" s="5" t="s">
        <v>43</v>
      </c>
      <c r="B233" s="24" t="s">
        <v>44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4"/>
      <c r="BL233" s="16"/>
      <c r="BM233" s="50"/>
    </row>
    <row r="234" spans="1:65" s="12" customFormat="1" ht="15">
      <c r="A234" s="5" t="s">
        <v>9</v>
      </c>
      <c r="B234" s="33" t="s">
        <v>45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4"/>
      <c r="BL234" s="16"/>
      <c r="BM234" s="50"/>
    </row>
    <row r="235" spans="1:65" s="12" customFormat="1" ht="15">
      <c r="A235" s="5"/>
      <c r="B235" s="8" t="s">
        <v>292</v>
      </c>
      <c r="C235" s="11">
        <v>0</v>
      </c>
      <c r="D235" s="9">
        <v>0.5851</v>
      </c>
      <c r="E235" s="9">
        <v>0</v>
      </c>
      <c r="F235" s="9">
        <v>0</v>
      </c>
      <c r="G235" s="10">
        <v>0</v>
      </c>
      <c r="H235" s="11">
        <v>576.9103</v>
      </c>
      <c r="I235" s="9">
        <v>945.7351</v>
      </c>
      <c r="J235" s="9">
        <v>0.1931</v>
      </c>
      <c r="K235" s="9">
        <v>0</v>
      </c>
      <c r="L235" s="10">
        <v>595.3068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240.7883</v>
      </c>
      <c r="S235" s="9">
        <v>12.1982</v>
      </c>
      <c r="T235" s="9">
        <v>0.0036</v>
      </c>
      <c r="U235" s="9">
        <v>0</v>
      </c>
      <c r="V235" s="10">
        <v>141.0701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0</v>
      </c>
      <c r="AW235" s="9">
        <v>0</v>
      </c>
      <c r="AX235" s="9">
        <v>0</v>
      </c>
      <c r="AY235" s="9">
        <v>0</v>
      </c>
      <c r="AZ235" s="10">
        <v>0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0</v>
      </c>
      <c r="BG235" s="9">
        <v>0</v>
      </c>
      <c r="BH235" s="9">
        <v>0</v>
      </c>
      <c r="BI235" s="9">
        <v>0</v>
      </c>
      <c r="BJ235" s="10">
        <v>0</v>
      </c>
      <c r="BK235" s="17">
        <f>SUM(C235:BJ235)</f>
        <v>2512.7906</v>
      </c>
      <c r="BL235" s="25"/>
      <c r="BM235" s="50"/>
    </row>
    <row r="236" spans="1:65" s="21" customFormat="1" ht="15">
      <c r="A236" s="5"/>
      <c r="B236" s="15" t="s">
        <v>11</v>
      </c>
      <c r="C236" s="20">
        <f>SUM(C235)</f>
        <v>0</v>
      </c>
      <c r="D236" s="20">
        <f aca="true" t="shared" si="17" ref="D236:BJ236">SUM(D235)</f>
        <v>0.5851</v>
      </c>
      <c r="E236" s="20">
        <f t="shared" si="17"/>
        <v>0</v>
      </c>
      <c r="F236" s="20">
        <f t="shared" si="17"/>
        <v>0</v>
      </c>
      <c r="G236" s="20">
        <f t="shared" si="17"/>
        <v>0</v>
      </c>
      <c r="H236" s="20">
        <f t="shared" si="17"/>
        <v>576.9103</v>
      </c>
      <c r="I236" s="20">
        <f t="shared" si="17"/>
        <v>945.7351</v>
      </c>
      <c r="J236" s="20">
        <f t="shared" si="17"/>
        <v>0.1931</v>
      </c>
      <c r="K236" s="20">
        <f t="shared" si="17"/>
        <v>0</v>
      </c>
      <c r="L236" s="20">
        <f t="shared" si="17"/>
        <v>595.3068</v>
      </c>
      <c r="M236" s="20">
        <f t="shared" si="17"/>
        <v>0</v>
      </c>
      <c r="N236" s="20">
        <f t="shared" si="17"/>
        <v>0</v>
      </c>
      <c r="O236" s="20">
        <f t="shared" si="17"/>
        <v>0</v>
      </c>
      <c r="P236" s="20">
        <f t="shared" si="17"/>
        <v>0</v>
      </c>
      <c r="Q236" s="20">
        <f t="shared" si="17"/>
        <v>0</v>
      </c>
      <c r="R236" s="20">
        <f t="shared" si="17"/>
        <v>240.7883</v>
      </c>
      <c r="S236" s="20">
        <f t="shared" si="17"/>
        <v>12.1982</v>
      </c>
      <c r="T236" s="20">
        <f t="shared" si="17"/>
        <v>0.0036</v>
      </c>
      <c r="U236" s="20">
        <f t="shared" si="17"/>
        <v>0</v>
      </c>
      <c r="V236" s="20">
        <f t="shared" si="17"/>
        <v>141.0701</v>
      </c>
      <c r="W236" s="20">
        <f t="shared" si="17"/>
        <v>0</v>
      </c>
      <c r="X236" s="20">
        <f t="shared" si="17"/>
        <v>0</v>
      </c>
      <c r="Y236" s="20">
        <f t="shared" si="17"/>
        <v>0</v>
      </c>
      <c r="Z236" s="20">
        <f t="shared" si="17"/>
        <v>0</v>
      </c>
      <c r="AA236" s="20">
        <f t="shared" si="17"/>
        <v>0</v>
      </c>
      <c r="AB236" s="20">
        <f t="shared" si="17"/>
        <v>0</v>
      </c>
      <c r="AC236" s="20">
        <f t="shared" si="17"/>
        <v>0</v>
      </c>
      <c r="AD236" s="20">
        <f t="shared" si="17"/>
        <v>0</v>
      </c>
      <c r="AE236" s="20">
        <f t="shared" si="17"/>
        <v>0</v>
      </c>
      <c r="AF236" s="20">
        <f t="shared" si="17"/>
        <v>0</v>
      </c>
      <c r="AG236" s="20">
        <f t="shared" si="17"/>
        <v>0</v>
      </c>
      <c r="AH236" s="20">
        <f t="shared" si="17"/>
        <v>0</v>
      </c>
      <c r="AI236" s="20">
        <f t="shared" si="17"/>
        <v>0</v>
      </c>
      <c r="AJ236" s="20">
        <f t="shared" si="17"/>
        <v>0</v>
      </c>
      <c r="AK236" s="20">
        <f t="shared" si="17"/>
        <v>0</v>
      </c>
      <c r="AL236" s="20">
        <f t="shared" si="17"/>
        <v>0</v>
      </c>
      <c r="AM236" s="20">
        <f t="shared" si="17"/>
        <v>0</v>
      </c>
      <c r="AN236" s="20">
        <f t="shared" si="17"/>
        <v>0</v>
      </c>
      <c r="AO236" s="20">
        <f t="shared" si="17"/>
        <v>0</v>
      </c>
      <c r="AP236" s="20">
        <f t="shared" si="17"/>
        <v>0</v>
      </c>
      <c r="AQ236" s="20">
        <f t="shared" si="17"/>
        <v>0</v>
      </c>
      <c r="AR236" s="20">
        <f t="shared" si="17"/>
        <v>0</v>
      </c>
      <c r="AS236" s="20">
        <f t="shared" si="17"/>
        <v>0</v>
      </c>
      <c r="AT236" s="20">
        <f t="shared" si="17"/>
        <v>0</v>
      </c>
      <c r="AU236" s="20">
        <f t="shared" si="17"/>
        <v>0</v>
      </c>
      <c r="AV236" s="20">
        <f t="shared" si="17"/>
        <v>0</v>
      </c>
      <c r="AW236" s="20">
        <f t="shared" si="17"/>
        <v>0</v>
      </c>
      <c r="AX236" s="20">
        <f t="shared" si="17"/>
        <v>0</v>
      </c>
      <c r="AY236" s="20">
        <f t="shared" si="17"/>
        <v>0</v>
      </c>
      <c r="AZ236" s="20">
        <f t="shared" si="17"/>
        <v>0</v>
      </c>
      <c r="BA236" s="20">
        <f t="shared" si="17"/>
        <v>0</v>
      </c>
      <c r="BB236" s="20">
        <f t="shared" si="17"/>
        <v>0</v>
      </c>
      <c r="BC236" s="20">
        <f t="shared" si="17"/>
        <v>0</v>
      </c>
      <c r="BD236" s="20">
        <f t="shared" si="17"/>
        <v>0</v>
      </c>
      <c r="BE236" s="20">
        <f t="shared" si="17"/>
        <v>0</v>
      </c>
      <c r="BF236" s="20">
        <f t="shared" si="17"/>
        <v>0</v>
      </c>
      <c r="BG236" s="20">
        <f t="shared" si="17"/>
        <v>0</v>
      </c>
      <c r="BH236" s="20">
        <f t="shared" si="17"/>
        <v>0</v>
      </c>
      <c r="BI236" s="20">
        <f t="shared" si="17"/>
        <v>0</v>
      </c>
      <c r="BJ236" s="20">
        <f t="shared" si="17"/>
        <v>0</v>
      </c>
      <c r="BK236" s="32">
        <f>SUM(BK235)</f>
        <v>2512.7906</v>
      </c>
      <c r="BL236" s="16"/>
      <c r="BM236" s="50"/>
    </row>
    <row r="237" spans="1:65" s="12" customFormat="1" ht="15">
      <c r="A237" s="5" t="s">
        <v>12</v>
      </c>
      <c r="B237" s="6" t="s">
        <v>46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4"/>
      <c r="BL237" s="16"/>
      <c r="BM237" s="50"/>
    </row>
    <row r="238" spans="1:65" s="12" customFormat="1" ht="15">
      <c r="A238" s="5"/>
      <c r="B238" s="8" t="s">
        <v>293</v>
      </c>
      <c r="C238" s="11">
        <v>0</v>
      </c>
      <c r="D238" s="9">
        <v>30.5818</v>
      </c>
      <c r="E238" s="9">
        <v>0</v>
      </c>
      <c r="F238" s="9">
        <v>0</v>
      </c>
      <c r="G238" s="10">
        <v>0</v>
      </c>
      <c r="H238" s="11">
        <v>0.2763</v>
      </c>
      <c r="I238" s="9">
        <v>3.4747</v>
      </c>
      <c r="J238" s="9">
        <v>0</v>
      </c>
      <c r="K238" s="9">
        <v>0</v>
      </c>
      <c r="L238" s="10">
        <v>0.2479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0.0884</v>
      </c>
      <c r="S238" s="9">
        <v>0.2514</v>
      </c>
      <c r="T238" s="9">
        <v>0</v>
      </c>
      <c r="U238" s="9">
        <v>0</v>
      </c>
      <c r="V238" s="10">
        <v>0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0</v>
      </c>
      <c r="AW238" s="9">
        <v>0</v>
      </c>
      <c r="AX238" s="9">
        <v>0</v>
      </c>
      <c r="AY238" s="9">
        <v>0</v>
      </c>
      <c r="AZ238" s="10">
        <v>0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0</v>
      </c>
      <c r="BG238" s="9">
        <v>0</v>
      </c>
      <c r="BH238" s="9">
        <v>0</v>
      </c>
      <c r="BI238" s="9">
        <v>0</v>
      </c>
      <c r="BJ238" s="10">
        <v>0</v>
      </c>
      <c r="BK238" s="17">
        <f aca="true" t="shared" si="18" ref="BK238:BK252">SUM(C238:BJ238)</f>
        <v>34.9205</v>
      </c>
      <c r="BL238" s="25"/>
      <c r="BM238" s="50"/>
    </row>
    <row r="239" spans="1:65" s="12" customFormat="1" ht="15">
      <c r="A239" s="5"/>
      <c r="B239" s="8" t="s">
        <v>294</v>
      </c>
      <c r="C239" s="11">
        <v>0</v>
      </c>
      <c r="D239" s="9">
        <v>4.0382</v>
      </c>
      <c r="E239" s="9">
        <v>0</v>
      </c>
      <c r="F239" s="9">
        <v>0</v>
      </c>
      <c r="G239" s="10">
        <v>0</v>
      </c>
      <c r="H239" s="11">
        <v>1.5533</v>
      </c>
      <c r="I239" s="9">
        <v>0.6033</v>
      </c>
      <c r="J239" s="9">
        <v>0</v>
      </c>
      <c r="K239" s="9">
        <v>0</v>
      </c>
      <c r="L239" s="10">
        <v>0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1.513</v>
      </c>
      <c r="S239" s="9">
        <v>0.9442</v>
      </c>
      <c r="T239" s="9">
        <v>0</v>
      </c>
      <c r="U239" s="9">
        <v>0</v>
      </c>
      <c r="V239" s="10">
        <v>0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</v>
      </c>
      <c r="AC239" s="9">
        <v>0</v>
      </c>
      <c r="AD239" s="9">
        <v>0</v>
      </c>
      <c r="AE239" s="9">
        <v>0</v>
      </c>
      <c r="AF239" s="10">
        <v>0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0</v>
      </c>
      <c r="AW239" s="9">
        <v>0</v>
      </c>
      <c r="AX239" s="9">
        <v>0</v>
      </c>
      <c r="AY239" s="9">
        <v>0</v>
      </c>
      <c r="AZ239" s="10">
        <v>0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0</v>
      </c>
      <c r="BG239" s="9">
        <v>0</v>
      </c>
      <c r="BH239" s="9">
        <v>0</v>
      </c>
      <c r="BI239" s="9">
        <v>0</v>
      </c>
      <c r="BJ239" s="10">
        <v>0</v>
      </c>
      <c r="BK239" s="17">
        <f t="shared" si="18"/>
        <v>8.652</v>
      </c>
      <c r="BL239" s="25"/>
      <c r="BM239" s="57"/>
    </row>
    <row r="240" spans="1:65" s="12" customFormat="1" ht="15">
      <c r="A240" s="5"/>
      <c r="B240" s="8" t="s">
        <v>295</v>
      </c>
      <c r="C240" s="11">
        <v>0</v>
      </c>
      <c r="D240" s="9">
        <v>17.8808</v>
      </c>
      <c r="E240" s="9">
        <v>0</v>
      </c>
      <c r="F240" s="9">
        <v>0</v>
      </c>
      <c r="G240" s="10">
        <v>0</v>
      </c>
      <c r="H240" s="11">
        <v>0.7224</v>
      </c>
      <c r="I240" s="9">
        <v>1.2039</v>
      </c>
      <c r="J240" s="9">
        <v>0</v>
      </c>
      <c r="K240" s="9">
        <v>0</v>
      </c>
      <c r="L240" s="10">
        <v>0.2807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0.2938</v>
      </c>
      <c r="S240" s="9">
        <v>0.0282</v>
      </c>
      <c r="T240" s="9">
        <v>0</v>
      </c>
      <c r="U240" s="9">
        <v>0</v>
      </c>
      <c r="V240" s="10">
        <v>0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0</v>
      </c>
      <c r="AW240" s="9">
        <v>0</v>
      </c>
      <c r="AX240" s="9">
        <v>0</v>
      </c>
      <c r="AY240" s="9">
        <v>0</v>
      </c>
      <c r="AZ240" s="10">
        <v>0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</v>
      </c>
      <c r="BG240" s="9">
        <v>0</v>
      </c>
      <c r="BH240" s="9">
        <v>0</v>
      </c>
      <c r="BI240" s="9">
        <v>0</v>
      </c>
      <c r="BJ240" s="10">
        <v>0</v>
      </c>
      <c r="BK240" s="17">
        <f t="shared" si="18"/>
        <v>20.4098</v>
      </c>
      <c r="BL240" s="25"/>
      <c r="BM240" s="50"/>
    </row>
    <row r="241" spans="1:65" s="12" customFormat="1" ht="15">
      <c r="A241" s="5"/>
      <c r="B241" s="8" t="s">
        <v>296</v>
      </c>
      <c r="C241" s="11">
        <v>0</v>
      </c>
      <c r="D241" s="9">
        <v>16.5165</v>
      </c>
      <c r="E241" s="9">
        <v>0</v>
      </c>
      <c r="F241" s="9">
        <v>0</v>
      </c>
      <c r="G241" s="10">
        <v>0</v>
      </c>
      <c r="H241" s="11">
        <v>0.4484</v>
      </c>
      <c r="I241" s="9">
        <v>0.0325</v>
      </c>
      <c r="J241" s="9">
        <v>0</v>
      </c>
      <c r="K241" s="9">
        <v>0</v>
      </c>
      <c r="L241" s="10">
        <v>0.2387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0.2445</v>
      </c>
      <c r="S241" s="9">
        <v>0.0869</v>
      </c>
      <c r="T241" s="9">
        <v>0</v>
      </c>
      <c r="U241" s="9">
        <v>0</v>
      </c>
      <c r="V241" s="10">
        <v>0.0818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 t="shared" si="18"/>
        <v>17.6493</v>
      </c>
      <c r="BL241" s="25"/>
      <c r="BM241" s="50"/>
    </row>
    <row r="242" spans="1:65" s="12" customFormat="1" ht="15">
      <c r="A242" s="5"/>
      <c r="B242" s="8" t="s">
        <v>297</v>
      </c>
      <c r="C242" s="11">
        <v>0</v>
      </c>
      <c r="D242" s="9">
        <v>16.8266</v>
      </c>
      <c r="E242" s="9">
        <v>0</v>
      </c>
      <c r="F242" s="9">
        <v>0</v>
      </c>
      <c r="G242" s="10">
        <v>0</v>
      </c>
      <c r="H242" s="11">
        <v>0.1369</v>
      </c>
      <c r="I242" s="9">
        <v>0.0507</v>
      </c>
      <c r="J242" s="9">
        <v>0</v>
      </c>
      <c r="K242" s="9">
        <v>0</v>
      </c>
      <c r="L242" s="10">
        <v>0.2516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0.0437</v>
      </c>
      <c r="S242" s="9">
        <v>0.3514</v>
      </c>
      <c r="T242" s="9">
        <v>0</v>
      </c>
      <c r="U242" s="9">
        <v>0</v>
      </c>
      <c r="V242" s="10">
        <v>0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0</v>
      </c>
      <c r="AW242" s="9">
        <v>0</v>
      </c>
      <c r="AX242" s="9">
        <v>0</v>
      </c>
      <c r="AY242" s="9">
        <v>0</v>
      </c>
      <c r="AZ242" s="10">
        <v>0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0</v>
      </c>
      <c r="BG242" s="9">
        <v>0</v>
      </c>
      <c r="BH242" s="9">
        <v>0</v>
      </c>
      <c r="BI242" s="9">
        <v>0</v>
      </c>
      <c r="BJ242" s="10">
        <v>0</v>
      </c>
      <c r="BK242" s="17">
        <f t="shared" si="18"/>
        <v>17.6609</v>
      </c>
      <c r="BL242" s="25"/>
      <c r="BM242" s="50"/>
    </row>
    <row r="243" spans="1:65" s="12" customFormat="1" ht="15">
      <c r="A243" s="5"/>
      <c r="B243" s="8" t="s">
        <v>298</v>
      </c>
      <c r="C243" s="11">
        <v>0</v>
      </c>
      <c r="D243" s="9">
        <v>33.5666</v>
      </c>
      <c r="E243" s="9">
        <v>0</v>
      </c>
      <c r="F243" s="9">
        <v>0</v>
      </c>
      <c r="G243" s="10">
        <v>0</v>
      </c>
      <c r="H243" s="11">
        <v>0.1146</v>
      </c>
      <c r="I243" s="9">
        <v>0.0439</v>
      </c>
      <c r="J243" s="9">
        <v>0</v>
      </c>
      <c r="K243" s="9">
        <v>0</v>
      </c>
      <c r="L243" s="10">
        <v>3.2675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0.0468</v>
      </c>
      <c r="S243" s="9">
        <v>0</v>
      </c>
      <c r="T243" s="9">
        <v>0.1277</v>
      </c>
      <c r="U243" s="9">
        <v>0</v>
      </c>
      <c r="V243" s="10">
        <v>0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 t="shared" si="18"/>
        <v>37.1671</v>
      </c>
      <c r="BL243" s="25"/>
      <c r="BM243" s="57"/>
    </row>
    <row r="244" spans="1:65" s="12" customFormat="1" ht="15">
      <c r="A244" s="5"/>
      <c r="B244" s="8" t="s">
        <v>299</v>
      </c>
      <c r="C244" s="11">
        <v>0</v>
      </c>
      <c r="D244" s="9">
        <v>2.8595</v>
      </c>
      <c r="E244" s="9">
        <v>0</v>
      </c>
      <c r="F244" s="9">
        <v>0</v>
      </c>
      <c r="G244" s="10">
        <v>0</v>
      </c>
      <c r="H244" s="11">
        <v>27.2327</v>
      </c>
      <c r="I244" s="9">
        <v>2491.284</v>
      </c>
      <c r="J244" s="9">
        <v>84.2835</v>
      </c>
      <c r="K244" s="9">
        <v>0</v>
      </c>
      <c r="L244" s="10">
        <v>52.3523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10.8432</v>
      </c>
      <c r="S244" s="9">
        <v>1.0785</v>
      </c>
      <c r="T244" s="9">
        <v>0</v>
      </c>
      <c r="U244" s="9">
        <v>0</v>
      </c>
      <c r="V244" s="10">
        <v>6.457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t="shared" si="18"/>
        <v>2676.3907</v>
      </c>
      <c r="BL244" s="25"/>
      <c r="BM244" s="57"/>
    </row>
    <row r="245" spans="1:65" s="12" customFormat="1" ht="15">
      <c r="A245" s="5"/>
      <c r="B245" s="8" t="s">
        <v>300</v>
      </c>
      <c r="C245" s="11">
        <v>0</v>
      </c>
      <c r="D245" s="9">
        <v>0.632</v>
      </c>
      <c r="E245" s="9">
        <v>0</v>
      </c>
      <c r="F245" s="9">
        <v>0</v>
      </c>
      <c r="G245" s="10">
        <v>0</v>
      </c>
      <c r="H245" s="11">
        <v>987.7805</v>
      </c>
      <c r="I245" s="9">
        <v>2949.6006</v>
      </c>
      <c r="J245" s="9">
        <v>341.5273</v>
      </c>
      <c r="K245" s="9">
        <v>232.9748</v>
      </c>
      <c r="L245" s="10">
        <v>65.3378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419.6392</v>
      </c>
      <c r="S245" s="9">
        <v>183.8224</v>
      </c>
      <c r="T245" s="9">
        <v>0.063</v>
      </c>
      <c r="U245" s="9">
        <v>0</v>
      </c>
      <c r="V245" s="10">
        <v>23.604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18"/>
        <v>5204.9816</v>
      </c>
      <c r="BL245" s="25"/>
      <c r="BM245" s="57"/>
    </row>
    <row r="246" spans="1:65" s="12" customFormat="1" ht="15">
      <c r="A246" s="5"/>
      <c r="B246" s="8" t="s">
        <v>301</v>
      </c>
      <c r="C246" s="11">
        <v>0</v>
      </c>
      <c r="D246" s="9">
        <v>0.0859</v>
      </c>
      <c r="E246" s="9">
        <v>0</v>
      </c>
      <c r="F246" s="9">
        <v>0</v>
      </c>
      <c r="G246" s="10">
        <v>0</v>
      </c>
      <c r="H246" s="11">
        <v>3.1034</v>
      </c>
      <c r="I246" s="9">
        <v>0.4382</v>
      </c>
      <c r="J246" s="9">
        <v>0</v>
      </c>
      <c r="K246" s="9">
        <v>0</v>
      </c>
      <c r="L246" s="10">
        <v>1.9909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0.9653</v>
      </c>
      <c r="S246" s="9">
        <v>0.0731</v>
      </c>
      <c r="T246" s="9">
        <v>0</v>
      </c>
      <c r="U246" s="9">
        <v>0</v>
      </c>
      <c r="V246" s="10">
        <v>0.2542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18"/>
        <v>6.9110000000000005</v>
      </c>
      <c r="BL246" s="25"/>
      <c r="BM246" s="57"/>
    </row>
    <row r="247" spans="1:65" s="12" customFormat="1" ht="15">
      <c r="A247" s="5"/>
      <c r="B247" s="8" t="s">
        <v>302</v>
      </c>
      <c r="C247" s="11">
        <v>0</v>
      </c>
      <c r="D247" s="9">
        <v>0.3716</v>
      </c>
      <c r="E247" s="9">
        <v>0</v>
      </c>
      <c r="F247" s="9">
        <v>0</v>
      </c>
      <c r="G247" s="10">
        <v>0</v>
      </c>
      <c r="H247" s="11">
        <v>7.5952</v>
      </c>
      <c r="I247" s="9">
        <v>1.3273</v>
      </c>
      <c r="J247" s="9">
        <v>0</v>
      </c>
      <c r="K247" s="9">
        <v>0</v>
      </c>
      <c r="L247" s="10">
        <v>6.1837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1.4914</v>
      </c>
      <c r="S247" s="9">
        <v>0.1052</v>
      </c>
      <c r="T247" s="9">
        <v>0</v>
      </c>
      <c r="U247" s="9">
        <v>0</v>
      </c>
      <c r="V247" s="10">
        <v>0.6035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18"/>
        <v>17.6779</v>
      </c>
      <c r="BL247" s="25"/>
      <c r="BM247" s="57"/>
    </row>
    <row r="248" spans="1:65" s="12" customFormat="1" ht="15">
      <c r="A248" s="5"/>
      <c r="B248" s="8" t="s">
        <v>303</v>
      </c>
      <c r="C248" s="11">
        <v>0</v>
      </c>
      <c r="D248" s="9">
        <v>0.9264</v>
      </c>
      <c r="E248" s="9">
        <v>0</v>
      </c>
      <c r="F248" s="9">
        <v>0</v>
      </c>
      <c r="G248" s="10">
        <v>0</v>
      </c>
      <c r="H248" s="11">
        <v>32.3389</v>
      </c>
      <c r="I248" s="9">
        <v>73.8594</v>
      </c>
      <c r="J248" s="9">
        <v>1.2073</v>
      </c>
      <c r="K248" s="9">
        <v>0</v>
      </c>
      <c r="L248" s="10">
        <v>76.7391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9.2085</v>
      </c>
      <c r="S248" s="9">
        <v>2.313</v>
      </c>
      <c r="T248" s="9">
        <v>0</v>
      </c>
      <c r="U248" s="9">
        <v>0</v>
      </c>
      <c r="V248" s="10">
        <v>12.2486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18"/>
        <v>208.84120000000001</v>
      </c>
      <c r="BL248" s="25"/>
      <c r="BM248" s="57"/>
    </row>
    <row r="249" spans="1:65" s="12" customFormat="1" ht="15">
      <c r="A249" s="5"/>
      <c r="B249" s="8" t="s">
        <v>304</v>
      </c>
      <c r="C249" s="11">
        <v>0</v>
      </c>
      <c r="D249" s="9">
        <v>0.6719</v>
      </c>
      <c r="E249" s="9">
        <v>0</v>
      </c>
      <c r="F249" s="9">
        <v>0</v>
      </c>
      <c r="G249" s="10">
        <v>0</v>
      </c>
      <c r="H249" s="11">
        <v>140.1032</v>
      </c>
      <c r="I249" s="9">
        <v>516.6187</v>
      </c>
      <c r="J249" s="9">
        <v>19.1446</v>
      </c>
      <c r="K249" s="9">
        <v>0.0004</v>
      </c>
      <c r="L249" s="10">
        <v>715.8348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61.9259</v>
      </c>
      <c r="S249" s="9">
        <v>8.8945</v>
      </c>
      <c r="T249" s="9">
        <v>0</v>
      </c>
      <c r="U249" s="9">
        <v>0</v>
      </c>
      <c r="V249" s="10">
        <v>132.1936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18"/>
        <v>1595.3876</v>
      </c>
      <c r="BL249" s="25"/>
      <c r="BM249" s="57"/>
    </row>
    <row r="250" spans="1:65" s="12" customFormat="1" ht="15">
      <c r="A250" s="5"/>
      <c r="B250" s="8" t="s">
        <v>305</v>
      </c>
      <c r="C250" s="11">
        <v>0</v>
      </c>
      <c r="D250" s="9">
        <v>1.6786</v>
      </c>
      <c r="E250" s="9">
        <v>0</v>
      </c>
      <c r="F250" s="9">
        <v>0</v>
      </c>
      <c r="G250" s="10">
        <v>0</v>
      </c>
      <c r="H250" s="11">
        <v>119.473</v>
      </c>
      <c r="I250" s="9">
        <v>165.2136</v>
      </c>
      <c r="J250" s="9">
        <v>17.2786</v>
      </c>
      <c r="K250" s="9">
        <v>0</v>
      </c>
      <c r="L250" s="10">
        <v>372.8774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38.4391</v>
      </c>
      <c r="S250" s="9">
        <v>27.8537</v>
      </c>
      <c r="T250" s="9">
        <v>0</v>
      </c>
      <c r="U250" s="9">
        <v>0</v>
      </c>
      <c r="V250" s="10">
        <v>91.1084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18"/>
        <v>833.9224</v>
      </c>
      <c r="BL250" s="25"/>
      <c r="BM250" s="57"/>
    </row>
    <row r="251" spans="1:65" s="12" customFormat="1" ht="15">
      <c r="A251" s="5"/>
      <c r="B251" s="8" t="s">
        <v>306</v>
      </c>
      <c r="C251" s="11">
        <v>0</v>
      </c>
      <c r="D251" s="9">
        <v>1.3629</v>
      </c>
      <c r="E251" s="9">
        <v>0</v>
      </c>
      <c r="F251" s="9">
        <v>0</v>
      </c>
      <c r="G251" s="10">
        <v>0</v>
      </c>
      <c r="H251" s="11">
        <v>5.77</v>
      </c>
      <c r="I251" s="9">
        <v>109.2596</v>
      </c>
      <c r="J251" s="9">
        <v>0.0258</v>
      </c>
      <c r="K251" s="9">
        <v>0</v>
      </c>
      <c r="L251" s="10">
        <v>6.1507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1.7917</v>
      </c>
      <c r="S251" s="9">
        <v>0.0166</v>
      </c>
      <c r="T251" s="9">
        <v>0</v>
      </c>
      <c r="U251" s="9">
        <v>0</v>
      </c>
      <c r="V251" s="10">
        <v>0.3696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18"/>
        <v>124.74690000000002</v>
      </c>
      <c r="BL251" s="25"/>
      <c r="BM251" s="50"/>
    </row>
    <row r="252" spans="1:65" s="12" customFormat="1" ht="15">
      <c r="A252" s="5"/>
      <c r="B252" s="8" t="s">
        <v>307</v>
      </c>
      <c r="C252" s="11">
        <v>0</v>
      </c>
      <c r="D252" s="9">
        <v>0.0316</v>
      </c>
      <c r="E252" s="9">
        <v>0</v>
      </c>
      <c r="F252" s="9">
        <v>0</v>
      </c>
      <c r="G252" s="10">
        <v>0</v>
      </c>
      <c r="H252" s="11">
        <v>1.124</v>
      </c>
      <c r="I252" s="9">
        <v>0.2948</v>
      </c>
      <c r="J252" s="9">
        <v>0</v>
      </c>
      <c r="K252" s="9">
        <v>0</v>
      </c>
      <c r="L252" s="10">
        <v>0.7922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0.4588</v>
      </c>
      <c r="S252" s="9">
        <v>0.0025</v>
      </c>
      <c r="T252" s="9">
        <v>0</v>
      </c>
      <c r="U252" s="9">
        <v>0</v>
      </c>
      <c r="V252" s="10">
        <v>0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18"/>
        <v>2.7039000000000004</v>
      </c>
      <c r="BL252" s="25"/>
      <c r="BM252" s="57"/>
    </row>
    <row r="253" spans="1:65" s="21" customFormat="1" ht="15">
      <c r="A253" s="5"/>
      <c r="B253" s="15" t="s">
        <v>14</v>
      </c>
      <c r="C253" s="20">
        <f aca="true" t="shared" si="19" ref="C253:AH253">SUM(C238:C252)</f>
        <v>0</v>
      </c>
      <c r="D253" s="18">
        <f t="shared" si="19"/>
        <v>128.0309</v>
      </c>
      <c r="E253" s="18">
        <f t="shared" si="19"/>
        <v>0</v>
      </c>
      <c r="F253" s="18">
        <f t="shared" si="19"/>
        <v>0</v>
      </c>
      <c r="G253" s="19">
        <f t="shared" si="19"/>
        <v>0</v>
      </c>
      <c r="H253" s="20">
        <f t="shared" si="19"/>
        <v>1327.7728</v>
      </c>
      <c r="I253" s="18">
        <f t="shared" si="19"/>
        <v>6313.305200000001</v>
      </c>
      <c r="J253" s="18">
        <f t="shared" si="19"/>
        <v>463.4671</v>
      </c>
      <c r="K253" s="18">
        <f t="shared" si="19"/>
        <v>232.9752</v>
      </c>
      <c r="L253" s="19">
        <f t="shared" si="19"/>
        <v>1302.5453</v>
      </c>
      <c r="M253" s="20">
        <f t="shared" si="19"/>
        <v>0</v>
      </c>
      <c r="N253" s="18">
        <f t="shared" si="19"/>
        <v>0</v>
      </c>
      <c r="O253" s="18">
        <f t="shared" si="19"/>
        <v>0</v>
      </c>
      <c r="P253" s="18">
        <f t="shared" si="19"/>
        <v>0</v>
      </c>
      <c r="Q253" s="19">
        <f t="shared" si="19"/>
        <v>0</v>
      </c>
      <c r="R253" s="20">
        <f t="shared" si="19"/>
        <v>546.9933000000001</v>
      </c>
      <c r="S253" s="18">
        <f t="shared" si="19"/>
        <v>225.8216</v>
      </c>
      <c r="T253" s="18">
        <f t="shared" si="19"/>
        <v>0.1907</v>
      </c>
      <c r="U253" s="18">
        <f t="shared" si="19"/>
        <v>0</v>
      </c>
      <c r="V253" s="19">
        <f t="shared" si="19"/>
        <v>266.9207</v>
      </c>
      <c r="W253" s="20">
        <f t="shared" si="19"/>
        <v>0</v>
      </c>
      <c r="X253" s="18">
        <f t="shared" si="19"/>
        <v>0</v>
      </c>
      <c r="Y253" s="18">
        <f t="shared" si="19"/>
        <v>0</v>
      </c>
      <c r="Z253" s="18">
        <f t="shared" si="19"/>
        <v>0</v>
      </c>
      <c r="AA253" s="19">
        <f t="shared" si="19"/>
        <v>0</v>
      </c>
      <c r="AB253" s="20">
        <f t="shared" si="19"/>
        <v>0</v>
      </c>
      <c r="AC253" s="18">
        <f t="shared" si="19"/>
        <v>0</v>
      </c>
      <c r="AD253" s="18">
        <f t="shared" si="19"/>
        <v>0</v>
      </c>
      <c r="AE253" s="18">
        <f t="shared" si="19"/>
        <v>0</v>
      </c>
      <c r="AF253" s="19">
        <f t="shared" si="19"/>
        <v>0</v>
      </c>
      <c r="AG253" s="20">
        <f t="shared" si="19"/>
        <v>0</v>
      </c>
      <c r="AH253" s="18">
        <f t="shared" si="19"/>
        <v>0</v>
      </c>
      <c r="AI253" s="18">
        <f aca="true" t="shared" si="20" ref="AI253:BK253">SUM(AI238:AI252)</f>
        <v>0</v>
      </c>
      <c r="AJ253" s="18">
        <f t="shared" si="20"/>
        <v>0</v>
      </c>
      <c r="AK253" s="19">
        <f t="shared" si="20"/>
        <v>0</v>
      </c>
      <c r="AL253" s="20">
        <f t="shared" si="20"/>
        <v>0</v>
      </c>
      <c r="AM253" s="18">
        <f t="shared" si="20"/>
        <v>0</v>
      </c>
      <c r="AN253" s="18">
        <f t="shared" si="20"/>
        <v>0</v>
      </c>
      <c r="AO253" s="18">
        <f t="shared" si="20"/>
        <v>0</v>
      </c>
      <c r="AP253" s="19">
        <f t="shared" si="20"/>
        <v>0</v>
      </c>
      <c r="AQ253" s="20">
        <f t="shared" si="20"/>
        <v>0</v>
      </c>
      <c r="AR253" s="18">
        <f t="shared" si="20"/>
        <v>0</v>
      </c>
      <c r="AS253" s="18">
        <f t="shared" si="20"/>
        <v>0</v>
      </c>
      <c r="AT253" s="18">
        <f t="shared" si="20"/>
        <v>0</v>
      </c>
      <c r="AU253" s="19">
        <f t="shared" si="20"/>
        <v>0</v>
      </c>
      <c r="AV253" s="20">
        <f t="shared" si="20"/>
        <v>0</v>
      </c>
      <c r="AW253" s="18">
        <f t="shared" si="20"/>
        <v>0</v>
      </c>
      <c r="AX253" s="18">
        <f t="shared" si="20"/>
        <v>0</v>
      </c>
      <c r="AY253" s="18">
        <f t="shared" si="20"/>
        <v>0</v>
      </c>
      <c r="AZ253" s="19">
        <f t="shared" si="20"/>
        <v>0</v>
      </c>
      <c r="BA253" s="20">
        <f t="shared" si="20"/>
        <v>0</v>
      </c>
      <c r="BB253" s="18">
        <f t="shared" si="20"/>
        <v>0</v>
      </c>
      <c r="BC253" s="18">
        <f t="shared" si="20"/>
        <v>0</v>
      </c>
      <c r="BD253" s="18">
        <f t="shared" si="20"/>
        <v>0</v>
      </c>
      <c r="BE253" s="19">
        <f t="shared" si="20"/>
        <v>0</v>
      </c>
      <c r="BF253" s="20">
        <f t="shared" si="20"/>
        <v>0</v>
      </c>
      <c r="BG253" s="18">
        <f t="shared" si="20"/>
        <v>0</v>
      </c>
      <c r="BH253" s="18">
        <f t="shared" si="20"/>
        <v>0</v>
      </c>
      <c r="BI253" s="18">
        <f t="shared" si="20"/>
        <v>0</v>
      </c>
      <c r="BJ253" s="19">
        <f t="shared" si="20"/>
        <v>0</v>
      </c>
      <c r="BK253" s="19">
        <f t="shared" si="20"/>
        <v>10808.0228</v>
      </c>
      <c r="BL253" s="16"/>
      <c r="BM253" s="50"/>
    </row>
    <row r="254" spans="1:65" s="21" customFormat="1" ht="15">
      <c r="A254" s="5"/>
      <c r="B254" s="22" t="s">
        <v>25</v>
      </c>
      <c r="C254" s="20">
        <f aca="true" t="shared" si="21" ref="C254:AH254">C253+C236</f>
        <v>0</v>
      </c>
      <c r="D254" s="18">
        <f t="shared" si="21"/>
        <v>128.616</v>
      </c>
      <c r="E254" s="18">
        <f t="shared" si="21"/>
        <v>0</v>
      </c>
      <c r="F254" s="18">
        <f t="shared" si="21"/>
        <v>0</v>
      </c>
      <c r="G254" s="19">
        <f t="shared" si="21"/>
        <v>0</v>
      </c>
      <c r="H254" s="20">
        <f t="shared" si="21"/>
        <v>1904.6831</v>
      </c>
      <c r="I254" s="18">
        <f t="shared" si="21"/>
        <v>7259.040300000001</v>
      </c>
      <c r="J254" s="18">
        <f t="shared" si="21"/>
        <v>463.66020000000003</v>
      </c>
      <c r="K254" s="18">
        <f t="shared" si="21"/>
        <v>232.9752</v>
      </c>
      <c r="L254" s="19">
        <f t="shared" si="21"/>
        <v>1897.8521</v>
      </c>
      <c r="M254" s="20">
        <f t="shared" si="21"/>
        <v>0</v>
      </c>
      <c r="N254" s="18">
        <f t="shared" si="21"/>
        <v>0</v>
      </c>
      <c r="O254" s="18">
        <f t="shared" si="21"/>
        <v>0</v>
      </c>
      <c r="P254" s="18">
        <f t="shared" si="21"/>
        <v>0</v>
      </c>
      <c r="Q254" s="19">
        <f t="shared" si="21"/>
        <v>0</v>
      </c>
      <c r="R254" s="20">
        <f t="shared" si="21"/>
        <v>787.7816</v>
      </c>
      <c r="S254" s="18">
        <f t="shared" si="21"/>
        <v>238.01979999999998</v>
      </c>
      <c r="T254" s="18">
        <f t="shared" si="21"/>
        <v>0.1943</v>
      </c>
      <c r="U254" s="18">
        <f t="shared" si="21"/>
        <v>0</v>
      </c>
      <c r="V254" s="19">
        <f t="shared" si="21"/>
        <v>407.99080000000004</v>
      </c>
      <c r="W254" s="20">
        <f t="shared" si="21"/>
        <v>0</v>
      </c>
      <c r="X254" s="18">
        <f t="shared" si="21"/>
        <v>0</v>
      </c>
      <c r="Y254" s="18">
        <f t="shared" si="21"/>
        <v>0</v>
      </c>
      <c r="Z254" s="18">
        <f t="shared" si="21"/>
        <v>0</v>
      </c>
      <c r="AA254" s="19">
        <f t="shared" si="21"/>
        <v>0</v>
      </c>
      <c r="AB254" s="20">
        <f t="shared" si="21"/>
        <v>0</v>
      </c>
      <c r="AC254" s="18">
        <f t="shared" si="21"/>
        <v>0</v>
      </c>
      <c r="AD254" s="18">
        <f t="shared" si="21"/>
        <v>0</v>
      </c>
      <c r="AE254" s="18">
        <f t="shared" si="21"/>
        <v>0</v>
      </c>
      <c r="AF254" s="19">
        <f t="shared" si="21"/>
        <v>0</v>
      </c>
      <c r="AG254" s="20">
        <f t="shared" si="21"/>
        <v>0</v>
      </c>
      <c r="AH254" s="18">
        <f t="shared" si="21"/>
        <v>0</v>
      </c>
      <c r="AI254" s="18">
        <f aca="true" t="shared" si="22" ref="AI254:BK254">AI253+AI236</f>
        <v>0</v>
      </c>
      <c r="AJ254" s="18">
        <f t="shared" si="22"/>
        <v>0</v>
      </c>
      <c r="AK254" s="19">
        <f t="shared" si="22"/>
        <v>0</v>
      </c>
      <c r="AL254" s="20">
        <f t="shared" si="22"/>
        <v>0</v>
      </c>
      <c r="AM254" s="18">
        <f t="shared" si="22"/>
        <v>0</v>
      </c>
      <c r="AN254" s="18">
        <f t="shared" si="22"/>
        <v>0</v>
      </c>
      <c r="AO254" s="18">
        <f t="shared" si="22"/>
        <v>0</v>
      </c>
      <c r="AP254" s="19">
        <f t="shared" si="22"/>
        <v>0</v>
      </c>
      <c r="AQ254" s="20">
        <f t="shared" si="22"/>
        <v>0</v>
      </c>
      <c r="AR254" s="18">
        <f t="shared" si="22"/>
        <v>0</v>
      </c>
      <c r="AS254" s="18">
        <f t="shared" si="22"/>
        <v>0</v>
      </c>
      <c r="AT254" s="18">
        <f t="shared" si="22"/>
        <v>0</v>
      </c>
      <c r="AU254" s="19">
        <f t="shared" si="22"/>
        <v>0</v>
      </c>
      <c r="AV254" s="20">
        <f t="shared" si="22"/>
        <v>0</v>
      </c>
      <c r="AW254" s="18">
        <f t="shared" si="22"/>
        <v>0</v>
      </c>
      <c r="AX254" s="18">
        <f t="shared" si="22"/>
        <v>0</v>
      </c>
      <c r="AY254" s="18">
        <f t="shared" si="22"/>
        <v>0</v>
      </c>
      <c r="AZ254" s="19">
        <f t="shared" si="22"/>
        <v>0</v>
      </c>
      <c r="BA254" s="20">
        <f t="shared" si="22"/>
        <v>0</v>
      </c>
      <c r="BB254" s="18">
        <f t="shared" si="22"/>
        <v>0</v>
      </c>
      <c r="BC254" s="18">
        <f t="shared" si="22"/>
        <v>0</v>
      </c>
      <c r="BD254" s="18">
        <f t="shared" si="22"/>
        <v>0</v>
      </c>
      <c r="BE254" s="19">
        <f t="shared" si="22"/>
        <v>0</v>
      </c>
      <c r="BF254" s="20">
        <f t="shared" si="22"/>
        <v>0</v>
      </c>
      <c r="BG254" s="18">
        <f t="shared" si="22"/>
        <v>0</v>
      </c>
      <c r="BH254" s="18">
        <f t="shared" si="22"/>
        <v>0</v>
      </c>
      <c r="BI254" s="18">
        <f t="shared" si="22"/>
        <v>0</v>
      </c>
      <c r="BJ254" s="19">
        <f t="shared" si="22"/>
        <v>0</v>
      </c>
      <c r="BK254" s="19">
        <f t="shared" si="22"/>
        <v>13320.813400000001</v>
      </c>
      <c r="BL254" s="16"/>
      <c r="BM254" s="50"/>
    </row>
    <row r="255" spans="1:65" s="12" customFormat="1" ht="15">
      <c r="A255" s="5"/>
      <c r="B255" s="22"/>
      <c r="C255" s="44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6"/>
      <c r="BL255" s="16"/>
      <c r="BM255" s="50"/>
    </row>
    <row r="256" spans="1:65" s="12" customFormat="1" ht="15">
      <c r="A256" s="5" t="s">
        <v>47</v>
      </c>
      <c r="B256" s="24" t="s">
        <v>48</v>
      </c>
      <c r="C256" s="52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4"/>
      <c r="BL256" s="16"/>
      <c r="BM256" s="50"/>
    </row>
    <row r="257" spans="1:65" s="12" customFormat="1" ht="15">
      <c r="A257" s="5" t="s">
        <v>9</v>
      </c>
      <c r="B257" s="33" t="s">
        <v>49</v>
      </c>
      <c r="C257" s="52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4"/>
      <c r="BL257" s="16"/>
      <c r="BM257" s="50"/>
    </row>
    <row r="258" spans="1:65" s="31" customFormat="1" ht="15">
      <c r="A258" s="29"/>
      <c r="B258" s="30" t="s">
        <v>38</v>
      </c>
      <c r="C258" s="47">
        <v>0</v>
      </c>
      <c r="D258" s="48">
        <v>0</v>
      </c>
      <c r="E258" s="48">
        <v>0</v>
      </c>
      <c r="F258" s="48">
        <v>0</v>
      </c>
      <c r="G258" s="49">
        <v>0</v>
      </c>
      <c r="H258" s="47">
        <v>0</v>
      </c>
      <c r="I258" s="48">
        <v>0</v>
      </c>
      <c r="J258" s="48">
        <v>0</v>
      </c>
      <c r="K258" s="48">
        <v>0</v>
      </c>
      <c r="L258" s="49">
        <v>0</v>
      </c>
      <c r="M258" s="47">
        <v>0</v>
      </c>
      <c r="N258" s="48">
        <v>0</v>
      </c>
      <c r="O258" s="48">
        <v>0</v>
      </c>
      <c r="P258" s="48">
        <v>0</v>
      </c>
      <c r="Q258" s="49">
        <v>0</v>
      </c>
      <c r="R258" s="47">
        <v>0</v>
      </c>
      <c r="S258" s="48">
        <v>0</v>
      </c>
      <c r="T258" s="48">
        <v>0</v>
      </c>
      <c r="U258" s="48">
        <v>0</v>
      </c>
      <c r="V258" s="49">
        <v>0</v>
      </c>
      <c r="W258" s="47">
        <v>0</v>
      </c>
      <c r="X258" s="48">
        <v>0</v>
      </c>
      <c r="Y258" s="48">
        <v>0</v>
      </c>
      <c r="Z258" s="48">
        <v>0</v>
      </c>
      <c r="AA258" s="49">
        <v>0</v>
      </c>
      <c r="AB258" s="47">
        <v>0</v>
      </c>
      <c r="AC258" s="48">
        <v>0</v>
      </c>
      <c r="AD258" s="48">
        <v>0</v>
      </c>
      <c r="AE258" s="48">
        <v>0</v>
      </c>
      <c r="AF258" s="49">
        <v>0</v>
      </c>
      <c r="AG258" s="47">
        <v>0</v>
      </c>
      <c r="AH258" s="48">
        <v>0</v>
      </c>
      <c r="AI258" s="48">
        <v>0</v>
      </c>
      <c r="AJ258" s="48">
        <v>0</v>
      </c>
      <c r="AK258" s="49">
        <v>0</v>
      </c>
      <c r="AL258" s="47">
        <v>0</v>
      </c>
      <c r="AM258" s="48">
        <v>0</v>
      </c>
      <c r="AN258" s="48">
        <v>0</v>
      </c>
      <c r="AO258" s="48">
        <v>0</v>
      </c>
      <c r="AP258" s="49">
        <v>0</v>
      </c>
      <c r="AQ258" s="47">
        <v>0</v>
      </c>
      <c r="AR258" s="48">
        <v>0</v>
      </c>
      <c r="AS258" s="48">
        <v>0</v>
      </c>
      <c r="AT258" s="48">
        <v>0</v>
      </c>
      <c r="AU258" s="49">
        <v>0</v>
      </c>
      <c r="AV258" s="47">
        <v>0</v>
      </c>
      <c r="AW258" s="48">
        <v>0</v>
      </c>
      <c r="AX258" s="48">
        <v>0</v>
      </c>
      <c r="AY258" s="48">
        <v>0</v>
      </c>
      <c r="AZ258" s="49">
        <v>0</v>
      </c>
      <c r="BA258" s="47">
        <v>0</v>
      </c>
      <c r="BB258" s="48">
        <v>0</v>
      </c>
      <c r="BC258" s="48">
        <v>0</v>
      </c>
      <c r="BD258" s="48">
        <v>0</v>
      </c>
      <c r="BE258" s="49">
        <v>0</v>
      </c>
      <c r="BF258" s="47">
        <v>0</v>
      </c>
      <c r="BG258" s="48">
        <v>0</v>
      </c>
      <c r="BH258" s="48">
        <v>0</v>
      </c>
      <c r="BI258" s="48">
        <v>0</v>
      </c>
      <c r="BJ258" s="49">
        <v>0</v>
      </c>
      <c r="BK258" s="47">
        <v>0</v>
      </c>
      <c r="BL258" s="16"/>
      <c r="BM258" s="50"/>
    </row>
    <row r="259" spans="1:65" s="21" customFormat="1" ht="15">
      <c r="A259" s="5"/>
      <c r="B259" s="22" t="s">
        <v>29</v>
      </c>
      <c r="C259" s="20">
        <v>0</v>
      </c>
      <c r="D259" s="18">
        <v>0</v>
      </c>
      <c r="E259" s="18">
        <v>0</v>
      </c>
      <c r="F259" s="18">
        <v>0</v>
      </c>
      <c r="G259" s="19">
        <v>0</v>
      </c>
      <c r="H259" s="20">
        <v>0</v>
      </c>
      <c r="I259" s="18">
        <v>0</v>
      </c>
      <c r="J259" s="18">
        <v>0</v>
      </c>
      <c r="K259" s="18">
        <v>0</v>
      </c>
      <c r="L259" s="19">
        <v>0</v>
      </c>
      <c r="M259" s="20">
        <v>0</v>
      </c>
      <c r="N259" s="18">
        <v>0</v>
      </c>
      <c r="O259" s="18">
        <v>0</v>
      </c>
      <c r="P259" s="18">
        <v>0</v>
      </c>
      <c r="Q259" s="19">
        <v>0</v>
      </c>
      <c r="R259" s="20">
        <v>0</v>
      </c>
      <c r="S259" s="18">
        <v>0</v>
      </c>
      <c r="T259" s="18">
        <v>0</v>
      </c>
      <c r="U259" s="18">
        <v>0</v>
      </c>
      <c r="V259" s="19">
        <v>0</v>
      </c>
      <c r="W259" s="20">
        <v>0</v>
      </c>
      <c r="X259" s="18">
        <v>0</v>
      </c>
      <c r="Y259" s="18">
        <v>0</v>
      </c>
      <c r="Z259" s="18">
        <v>0</v>
      </c>
      <c r="AA259" s="19">
        <v>0</v>
      </c>
      <c r="AB259" s="20">
        <v>0</v>
      </c>
      <c r="AC259" s="18">
        <v>0</v>
      </c>
      <c r="AD259" s="18">
        <v>0</v>
      </c>
      <c r="AE259" s="18">
        <v>0</v>
      </c>
      <c r="AF259" s="19">
        <v>0</v>
      </c>
      <c r="AG259" s="20">
        <v>0</v>
      </c>
      <c r="AH259" s="18">
        <v>0</v>
      </c>
      <c r="AI259" s="18">
        <v>0</v>
      </c>
      <c r="AJ259" s="18">
        <v>0</v>
      </c>
      <c r="AK259" s="19">
        <v>0</v>
      </c>
      <c r="AL259" s="20">
        <v>0</v>
      </c>
      <c r="AM259" s="18">
        <v>0</v>
      </c>
      <c r="AN259" s="18">
        <v>0</v>
      </c>
      <c r="AO259" s="18">
        <v>0</v>
      </c>
      <c r="AP259" s="19">
        <v>0</v>
      </c>
      <c r="AQ259" s="20">
        <v>0</v>
      </c>
      <c r="AR259" s="18">
        <v>0</v>
      </c>
      <c r="AS259" s="18">
        <v>0</v>
      </c>
      <c r="AT259" s="18">
        <v>0</v>
      </c>
      <c r="AU259" s="19">
        <v>0</v>
      </c>
      <c r="AV259" s="20">
        <v>0</v>
      </c>
      <c r="AW259" s="18">
        <v>0</v>
      </c>
      <c r="AX259" s="18">
        <v>0</v>
      </c>
      <c r="AY259" s="18">
        <v>0</v>
      </c>
      <c r="AZ259" s="19">
        <v>0</v>
      </c>
      <c r="BA259" s="20">
        <v>0</v>
      </c>
      <c r="BB259" s="18">
        <v>0</v>
      </c>
      <c r="BC259" s="18">
        <v>0</v>
      </c>
      <c r="BD259" s="18">
        <v>0</v>
      </c>
      <c r="BE259" s="19">
        <v>0</v>
      </c>
      <c r="BF259" s="20">
        <v>0</v>
      </c>
      <c r="BG259" s="18">
        <v>0</v>
      </c>
      <c r="BH259" s="18">
        <v>0</v>
      </c>
      <c r="BI259" s="18">
        <v>0</v>
      </c>
      <c r="BJ259" s="19">
        <v>0</v>
      </c>
      <c r="BK259" s="32">
        <v>0</v>
      </c>
      <c r="BL259" s="16"/>
      <c r="BM259" s="50"/>
    </row>
    <row r="260" spans="1:65" s="12" customFormat="1" ht="12" customHeight="1">
      <c r="A260" s="5"/>
      <c r="B260" s="26"/>
      <c r="C260" s="52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4"/>
      <c r="BL260" s="16"/>
      <c r="BM260" s="50"/>
    </row>
    <row r="261" spans="1:65" s="21" customFormat="1" ht="15">
      <c r="A261" s="5"/>
      <c r="B261" s="34" t="s">
        <v>50</v>
      </c>
      <c r="C261" s="35">
        <f aca="true" t="shared" si="23" ref="C261:AH261">C259+C254+C231+C226+C186</f>
        <v>0</v>
      </c>
      <c r="D261" s="35">
        <f t="shared" si="23"/>
        <v>6167.003861080067</v>
      </c>
      <c r="E261" s="35">
        <f t="shared" si="23"/>
        <v>0</v>
      </c>
      <c r="F261" s="35">
        <f t="shared" si="23"/>
        <v>0</v>
      </c>
      <c r="G261" s="35">
        <f t="shared" si="23"/>
        <v>252.4347733617334</v>
      </c>
      <c r="H261" s="35">
        <f t="shared" si="23"/>
        <v>7021.195080095067</v>
      </c>
      <c r="I261" s="35">
        <f t="shared" si="23"/>
        <v>76713.52626468477</v>
      </c>
      <c r="J261" s="35">
        <f t="shared" si="23"/>
        <v>7366.3618559401</v>
      </c>
      <c r="K261" s="35">
        <f t="shared" si="23"/>
        <v>632.1295789316334</v>
      </c>
      <c r="L261" s="35">
        <f t="shared" si="23"/>
        <v>5984.7336875181</v>
      </c>
      <c r="M261" s="35">
        <f t="shared" si="23"/>
        <v>0</v>
      </c>
      <c r="N261" s="35">
        <f t="shared" si="23"/>
        <v>0</v>
      </c>
      <c r="O261" s="35">
        <f t="shared" si="23"/>
        <v>0</v>
      </c>
      <c r="P261" s="35">
        <f t="shared" si="23"/>
        <v>0</v>
      </c>
      <c r="Q261" s="35">
        <f t="shared" si="23"/>
        <v>0</v>
      </c>
      <c r="R261" s="35">
        <f t="shared" si="23"/>
        <v>2562.4091671153997</v>
      </c>
      <c r="S261" s="35">
        <f t="shared" si="23"/>
        <v>7290.479874503333</v>
      </c>
      <c r="T261" s="35">
        <f t="shared" si="23"/>
        <v>2318.3202398896333</v>
      </c>
      <c r="U261" s="35">
        <f t="shared" si="23"/>
        <v>0</v>
      </c>
      <c r="V261" s="35">
        <f t="shared" si="23"/>
        <v>1863.1073492787332</v>
      </c>
      <c r="W261" s="35">
        <f t="shared" si="23"/>
        <v>0</v>
      </c>
      <c r="X261" s="35">
        <f t="shared" si="23"/>
        <v>48.31918421893333</v>
      </c>
      <c r="Y261" s="35">
        <f t="shared" si="23"/>
        <v>0</v>
      </c>
      <c r="Z261" s="35">
        <f t="shared" si="23"/>
        <v>0</v>
      </c>
      <c r="AA261" s="35">
        <f t="shared" si="23"/>
        <v>0</v>
      </c>
      <c r="AB261" s="35">
        <f t="shared" si="23"/>
        <v>205.14562512423333</v>
      </c>
      <c r="AC261" s="35">
        <f t="shared" si="23"/>
        <v>235.47415149830002</v>
      </c>
      <c r="AD261" s="35">
        <f t="shared" si="23"/>
        <v>2.5048391923333324</v>
      </c>
      <c r="AE261" s="35">
        <f t="shared" si="23"/>
        <v>0</v>
      </c>
      <c r="AF261" s="35">
        <f t="shared" si="23"/>
        <v>120.03677092293336</v>
      </c>
      <c r="AG261" s="35">
        <f t="shared" si="23"/>
        <v>0</v>
      </c>
      <c r="AH261" s="35">
        <f t="shared" si="23"/>
        <v>0</v>
      </c>
      <c r="AI261" s="35">
        <f aca="true" t="shared" si="24" ref="AI261:BK261">AI259+AI254+AI231+AI226+AI186</f>
        <v>0</v>
      </c>
      <c r="AJ261" s="35">
        <f t="shared" si="24"/>
        <v>0</v>
      </c>
      <c r="AK261" s="35">
        <f t="shared" si="24"/>
        <v>0</v>
      </c>
      <c r="AL261" s="35">
        <f t="shared" si="24"/>
        <v>88.98118046113332</v>
      </c>
      <c r="AM261" s="35">
        <f t="shared" si="24"/>
        <v>206.50556087976668</v>
      </c>
      <c r="AN261" s="35">
        <f t="shared" si="24"/>
        <v>0.3782567855666666</v>
      </c>
      <c r="AO261" s="35">
        <f t="shared" si="24"/>
        <v>0</v>
      </c>
      <c r="AP261" s="35">
        <f t="shared" si="24"/>
        <v>23.22169849353333</v>
      </c>
      <c r="AQ261" s="35">
        <f t="shared" si="24"/>
        <v>0</v>
      </c>
      <c r="AR261" s="35">
        <f t="shared" si="24"/>
        <v>969.0110548813333</v>
      </c>
      <c r="AS261" s="35">
        <f t="shared" si="24"/>
        <v>0</v>
      </c>
      <c r="AT261" s="35">
        <f t="shared" si="24"/>
        <v>0</v>
      </c>
      <c r="AU261" s="35">
        <f t="shared" si="24"/>
        <v>0.6917246615333333</v>
      </c>
      <c r="AV261" s="35">
        <f t="shared" si="24"/>
        <v>36861.286291825556</v>
      </c>
      <c r="AW261" s="35">
        <f t="shared" si="24"/>
        <v>28005.531796356223</v>
      </c>
      <c r="AX261" s="35">
        <f t="shared" si="24"/>
        <v>1427.4881401290336</v>
      </c>
      <c r="AY261" s="35">
        <f t="shared" si="24"/>
        <v>1045.2954945940996</v>
      </c>
      <c r="AZ261" s="35">
        <f t="shared" si="24"/>
        <v>24980.901071332664</v>
      </c>
      <c r="BA261" s="35">
        <f t="shared" si="24"/>
        <v>0</v>
      </c>
      <c r="BB261" s="35">
        <f t="shared" si="24"/>
        <v>0</v>
      </c>
      <c r="BC261" s="35">
        <f t="shared" si="24"/>
        <v>0</v>
      </c>
      <c r="BD261" s="35">
        <f t="shared" si="24"/>
        <v>0</v>
      </c>
      <c r="BE261" s="35">
        <f t="shared" si="24"/>
        <v>0</v>
      </c>
      <c r="BF261" s="35">
        <f t="shared" si="24"/>
        <v>21299.88937968537</v>
      </c>
      <c r="BG261" s="35">
        <f t="shared" si="24"/>
        <v>5150.1024900718</v>
      </c>
      <c r="BH261" s="35">
        <f t="shared" si="24"/>
        <v>853.6526179351</v>
      </c>
      <c r="BI261" s="35">
        <f t="shared" si="24"/>
        <v>45.7389364152</v>
      </c>
      <c r="BJ261" s="35">
        <f t="shared" si="24"/>
        <v>8293.856612915566</v>
      </c>
      <c r="BK261" s="35">
        <f t="shared" si="24"/>
        <v>248035.71461077878</v>
      </c>
      <c r="BL261" s="16"/>
      <c r="BM261" s="50"/>
    </row>
    <row r="262" spans="1:65" s="12" customFormat="1" ht="15">
      <c r="A262" s="5"/>
      <c r="B262" s="22"/>
      <c r="C262" s="11"/>
      <c r="D262" s="9"/>
      <c r="E262" s="9"/>
      <c r="F262" s="9"/>
      <c r="G262" s="10"/>
      <c r="H262" s="11"/>
      <c r="I262" s="9"/>
      <c r="J262" s="9"/>
      <c r="K262" s="9"/>
      <c r="L262" s="10"/>
      <c r="M262" s="11"/>
      <c r="N262" s="9"/>
      <c r="O262" s="9"/>
      <c r="P262" s="9"/>
      <c r="Q262" s="10"/>
      <c r="R262" s="11"/>
      <c r="S262" s="9"/>
      <c r="T262" s="9"/>
      <c r="U262" s="9"/>
      <c r="V262" s="10"/>
      <c r="W262" s="11"/>
      <c r="X262" s="9"/>
      <c r="Y262" s="9"/>
      <c r="Z262" s="9"/>
      <c r="AA262" s="10"/>
      <c r="AB262" s="11"/>
      <c r="AC262" s="9"/>
      <c r="AD262" s="9"/>
      <c r="AE262" s="9"/>
      <c r="AF262" s="10"/>
      <c r="AG262" s="11"/>
      <c r="AH262" s="9"/>
      <c r="AI262" s="9"/>
      <c r="AJ262" s="9"/>
      <c r="AK262" s="10"/>
      <c r="AL262" s="11"/>
      <c r="AM262" s="9"/>
      <c r="AN262" s="9"/>
      <c r="AO262" s="9"/>
      <c r="AP262" s="10"/>
      <c r="AQ262" s="11"/>
      <c r="AR262" s="9"/>
      <c r="AS262" s="9"/>
      <c r="AT262" s="9"/>
      <c r="AU262" s="10"/>
      <c r="AV262" s="11"/>
      <c r="AW262" s="9"/>
      <c r="AX262" s="9"/>
      <c r="AY262" s="9"/>
      <c r="AZ262" s="10"/>
      <c r="BA262" s="11"/>
      <c r="BB262" s="9"/>
      <c r="BC262" s="9"/>
      <c r="BD262" s="9"/>
      <c r="BE262" s="10"/>
      <c r="BF262" s="11"/>
      <c r="BG262" s="9"/>
      <c r="BH262" s="9"/>
      <c r="BI262" s="9"/>
      <c r="BJ262" s="10"/>
      <c r="BK262" s="17"/>
      <c r="BL262" s="16"/>
      <c r="BM262" s="50"/>
    </row>
    <row r="263" spans="1:65" s="12" customFormat="1" ht="15">
      <c r="A263" s="5" t="s">
        <v>30</v>
      </c>
      <c r="B263" s="15" t="s">
        <v>31</v>
      </c>
      <c r="C263" s="11"/>
      <c r="D263" s="9"/>
      <c r="E263" s="9"/>
      <c r="F263" s="9"/>
      <c r="G263" s="10"/>
      <c r="H263" s="11"/>
      <c r="I263" s="9"/>
      <c r="J263" s="9"/>
      <c r="K263" s="9"/>
      <c r="L263" s="10"/>
      <c r="M263" s="11"/>
      <c r="N263" s="9"/>
      <c r="O263" s="9"/>
      <c r="P263" s="9"/>
      <c r="Q263" s="10"/>
      <c r="R263" s="11"/>
      <c r="S263" s="9"/>
      <c r="T263" s="9"/>
      <c r="U263" s="9"/>
      <c r="V263" s="10"/>
      <c r="W263" s="11"/>
      <c r="X263" s="9"/>
      <c r="Y263" s="9"/>
      <c r="Z263" s="9"/>
      <c r="AA263" s="10"/>
      <c r="AB263" s="11"/>
      <c r="AC263" s="9"/>
      <c r="AD263" s="9"/>
      <c r="AE263" s="9"/>
      <c r="AF263" s="10"/>
      <c r="AG263" s="11"/>
      <c r="AH263" s="9"/>
      <c r="AI263" s="9"/>
      <c r="AJ263" s="9"/>
      <c r="AK263" s="10"/>
      <c r="AL263" s="11"/>
      <c r="AM263" s="9"/>
      <c r="AN263" s="9"/>
      <c r="AO263" s="9"/>
      <c r="AP263" s="10"/>
      <c r="AQ263" s="11"/>
      <c r="AR263" s="9"/>
      <c r="AS263" s="9"/>
      <c r="AT263" s="9"/>
      <c r="AU263" s="10"/>
      <c r="AV263" s="11"/>
      <c r="AW263" s="9"/>
      <c r="AX263" s="9"/>
      <c r="AY263" s="9"/>
      <c r="AZ263" s="10"/>
      <c r="BA263" s="11"/>
      <c r="BB263" s="9"/>
      <c r="BC263" s="9"/>
      <c r="BD263" s="9"/>
      <c r="BE263" s="10"/>
      <c r="BF263" s="11"/>
      <c r="BG263" s="9"/>
      <c r="BH263" s="9"/>
      <c r="BI263" s="9"/>
      <c r="BJ263" s="10"/>
      <c r="BK263" s="17"/>
      <c r="BL263" s="16"/>
      <c r="BM263" s="50"/>
    </row>
    <row r="264" spans="1:65" s="12" customFormat="1" ht="15">
      <c r="A264" s="5"/>
      <c r="B264" s="8" t="s">
        <v>34</v>
      </c>
      <c r="C264" s="11">
        <v>0</v>
      </c>
      <c r="D264" s="9">
        <v>6.0820202411</v>
      </c>
      <c r="E264" s="9">
        <v>0</v>
      </c>
      <c r="F264" s="9">
        <v>0</v>
      </c>
      <c r="G264" s="10">
        <v>0</v>
      </c>
      <c r="H264" s="11">
        <v>12.6474487766</v>
      </c>
      <c r="I264" s="9">
        <v>2.6664568405999987</v>
      </c>
      <c r="J264" s="9">
        <v>0</v>
      </c>
      <c r="K264" s="9">
        <v>0</v>
      </c>
      <c r="L264" s="10">
        <v>12.3673751261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9.608912762133334</v>
      </c>
      <c r="S264" s="9">
        <v>0.0005272090333333332</v>
      </c>
      <c r="T264" s="9">
        <v>0</v>
      </c>
      <c r="U264" s="9">
        <v>0</v>
      </c>
      <c r="V264" s="10">
        <v>5.222252966866666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0.7830044458333334</v>
      </c>
      <c r="AC264" s="9">
        <v>0</v>
      </c>
      <c r="AD264" s="9">
        <v>0</v>
      </c>
      <c r="AE264" s="9">
        <v>0</v>
      </c>
      <c r="AF264" s="10">
        <v>1.3302167058333332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0.9956359332333334</v>
      </c>
      <c r="AM264" s="9">
        <v>0</v>
      </c>
      <c r="AN264" s="9">
        <v>0</v>
      </c>
      <c r="AO264" s="9">
        <v>0</v>
      </c>
      <c r="AP264" s="10">
        <v>0.18425117576666664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177.2372880666</v>
      </c>
      <c r="AW264" s="9">
        <v>7.026595272233284</v>
      </c>
      <c r="AX264" s="9">
        <v>0</v>
      </c>
      <c r="AY264" s="9">
        <v>0</v>
      </c>
      <c r="AZ264" s="10">
        <v>207.85128767050006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175.62495371416665</v>
      </c>
      <c r="BG264" s="9">
        <v>13.648903872666665</v>
      </c>
      <c r="BH264" s="9">
        <v>0</v>
      </c>
      <c r="BI264" s="9">
        <v>0</v>
      </c>
      <c r="BJ264" s="10">
        <v>77.78647027563335</v>
      </c>
      <c r="BK264" s="17">
        <f>SUM(C264:BJ264)</f>
        <v>711.0636010548999</v>
      </c>
      <c r="BL264" s="16"/>
      <c r="BM264" s="50"/>
    </row>
    <row r="265" spans="1:65" s="21" customFormat="1" ht="15">
      <c r="A265" s="5"/>
      <c r="B265" s="15" t="s">
        <v>29</v>
      </c>
      <c r="C265" s="20">
        <f>SUM(C264)</f>
        <v>0</v>
      </c>
      <c r="D265" s="18">
        <f>SUM(D264)</f>
        <v>6.0820202411</v>
      </c>
      <c r="E265" s="18">
        <f>SUM(E264)</f>
        <v>0</v>
      </c>
      <c r="F265" s="18">
        <f>SUM(F264)</f>
        <v>0</v>
      </c>
      <c r="G265" s="19">
        <f>SUM(G264)</f>
        <v>0</v>
      </c>
      <c r="H265" s="20">
        <f aca="true" t="shared" si="25" ref="H265:BK265">SUM(H264)</f>
        <v>12.6474487766</v>
      </c>
      <c r="I265" s="18">
        <f t="shared" si="25"/>
        <v>2.6664568405999987</v>
      </c>
      <c r="J265" s="18">
        <f t="shared" si="25"/>
        <v>0</v>
      </c>
      <c r="K265" s="18">
        <f t="shared" si="25"/>
        <v>0</v>
      </c>
      <c r="L265" s="19">
        <f t="shared" si="25"/>
        <v>12.3673751261</v>
      </c>
      <c r="M265" s="20">
        <f t="shared" si="25"/>
        <v>0</v>
      </c>
      <c r="N265" s="18">
        <f t="shared" si="25"/>
        <v>0</v>
      </c>
      <c r="O265" s="18">
        <f t="shared" si="25"/>
        <v>0</v>
      </c>
      <c r="P265" s="18">
        <f t="shared" si="25"/>
        <v>0</v>
      </c>
      <c r="Q265" s="19">
        <f t="shared" si="25"/>
        <v>0</v>
      </c>
      <c r="R265" s="20">
        <f t="shared" si="25"/>
        <v>9.608912762133334</v>
      </c>
      <c r="S265" s="18">
        <f t="shared" si="25"/>
        <v>0.0005272090333333332</v>
      </c>
      <c r="T265" s="18">
        <f t="shared" si="25"/>
        <v>0</v>
      </c>
      <c r="U265" s="18">
        <f t="shared" si="25"/>
        <v>0</v>
      </c>
      <c r="V265" s="19">
        <f t="shared" si="25"/>
        <v>5.222252966866666</v>
      </c>
      <c r="W265" s="20">
        <f t="shared" si="25"/>
        <v>0</v>
      </c>
      <c r="X265" s="18">
        <f t="shared" si="25"/>
        <v>0</v>
      </c>
      <c r="Y265" s="18">
        <f t="shared" si="25"/>
        <v>0</v>
      </c>
      <c r="Z265" s="18">
        <f t="shared" si="25"/>
        <v>0</v>
      </c>
      <c r="AA265" s="19">
        <f t="shared" si="25"/>
        <v>0</v>
      </c>
      <c r="AB265" s="20">
        <f t="shared" si="25"/>
        <v>0.7830044458333334</v>
      </c>
      <c r="AC265" s="18">
        <f t="shared" si="25"/>
        <v>0</v>
      </c>
      <c r="AD265" s="18">
        <f t="shared" si="25"/>
        <v>0</v>
      </c>
      <c r="AE265" s="18">
        <f t="shared" si="25"/>
        <v>0</v>
      </c>
      <c r="AF265" s="19">
        <f t="shared" si="25"/>
        <v>1.3302167058333332</v>
      </c>
      <c r="AG265" s="20">
        <f t="shared" si="25"/>
        <v>0</v>
      </c>
      <c r="AH265" s="18">
        <f t="shared" si="25"/>
        <v>0</v>
      </c>
      <c r="AI265" s="18">
        <f t="shared" si="25"/>
        <v>0</v>
      </c>
      <c r="AJ265" s="18">
        <f t="shared" si="25"/>
        <v>0</v>
      </c>
      <c r="AK265" s="19">
        <f t="shared" si="25"/>
        <v>0</v>
      </c>
      <c r="AL265" s="20">
        <f t="shared" si="25"/>
        <v>0.9956359332333334</v>
      </c>
      <c r="AM265" s="18">
        <f t="shared" si="25"/>
        <v>0</v>
      </c>
      <c r="AN265" s="18">
        <f t="shared" si="25"/>
        <v>0</v>
      </c>
      <c r="AO265" s="18">
        <f t="shared" si="25"/>
        <v>0</v>
      </c>
      <c r="AP265" s="19">
        <f t="shared" si="25"/>
        <v>0.18425117576666664</v>
      </c>
      <c r="AQ265" s="20">
        <f t="shared" si="25"/>
        <v>0</v>
      </c>
      <c r="AR265" s="18">
        <f t="shared" si="25"/>
        <v>0</v>
      </c>
      <c r="AS265" s="18">
        <f t="shared" si="25"/>
        <v>0</v>
      </c>
      <c r="AT265" s="18">
        <f t="shared" si="25"/>
        <v>0</v>
      </c>
      <c r="AU265" s="19">
        <f t="shared" si="25"/>
        <v>0</v>
      </c>
      <c r="AV265" s="20">
        <f t="shared" si="25"/>
        <v>177.2372880666</v>
      </c>
      <c r="AW265" s="18">
        <f t="shared" si="25"/>
        <v>7.026595272233284</v>
      </c>
      <c r="AX265" s="18">
        <f t="shared" si="25"/>
        <v>0</v>
      </c>
      <c r="AY265" s="18">
        <f t="shared" si="25"/>
        <v>0</v>
      </c>
      <c r="AZ265" s="19">
        <f t="shared" si="25"/>
        <v>207.85128767050006</v>
      </c>
      <c r="BA265" s="20">
        <f t="shared" si="25"/>
        <v>0</v>
      </c>
      <c r="BB265" s="18">
        <f t="shared" si="25"/>
        <v>0</v>
      </c>
      <c r="BC265" s="18">
        <f t="shared" si="25"/>
        <v>0</v>
      </c>
      <c r="BD265" s="18">
        <f t="shared" si="25"/>
        <v>0</v>
      </c>
      <c r="BE265" s="19">
        <f t="shared" si="25"/>
        <v>0</v>
      </c>
      <c r="BF265" s="20">
        <f t="shared" si="25"/>
        <v>175.62495371416665</v>
      </c>
      <c r="BG265" s="18">
        <f t="shared" si="25"/>
        <v>13.648903872666665</v>
      </c>
      <c r="BH265" s="18">
        <f t="shared" si="25"/>
        <v>0</v>
      </c>
      <c r="BI265" s="18">
        <f t="shared" si="25"/>
        <v>0</v>
      </c>
      <c r="BJ265" s="19">
        <f t="shared" si="25"/>
        <v>77.78647027563335</v>
      </c>
      <c r="BK265" s="19">
        <f t="shared" si="25"/>
        <v>711.0636010548999</v>
      </c>
      <c r="BL265" s="16"/>
      <c r="BM265" s="50"/>
    </row>
    <row r="266" spans="3:63" ht="1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4"/>
      <c r="BK266" s="13"/>
    </row>
    <row r="267" spans="1:64" ht="15">
      <c r="A267" s="64" t="s">
        <v>308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65" t="s">
        <v>309</v>
      </c>
      <c r="Q267" s="25"/>
      <c r="Y267" s="25"/>
      <c r="AA267" s="25"/>
      <c r="AK267" s="25"/>
      <c r="AU267" s="25"/>
      <c r="BE267" s="25"/>
      <c r="BK267" s="13"/>
      <c r="BL267" s="25"/>
    </row>
    <row r="268" spans="1:64" ht="15">
      <c r="A268" s="64" t="s">
        <v>310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64" t="s">
        <v>311</v>
      </c>
      <c r="AP268" s="25"/>
      <c r="BL268" s="25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64" t="s">
        <v>312</v>
      </c>
    </row>
    <row r="270" spans="1:63" ht="15">
      <c r="A270" s="64" t="s">
        <v>313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64" t="s">
        <v>314</v>
      </c>
      <c r="BK270" s="63"/>
    </row>
    <row r="271" spans="1:11" ht="15">
      <c r="A271" s="64" t="s">
        <v>315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64" t="s">
        <v>316</v>
      </c>
    </row>
    <row r="272" ht="15">
      <c r="K272" s="64" t="s">
        <v>317</v>
      </c>
    </row>
  </sheetData>
  <sheetProtection password="E5CF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6" t="s">
        <v>291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ht="15">
      <c r="B3" s="86" t="s">
        <v>318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0.009147210733333333</v>
      </c>
      <c r="E5" s="40">
        <v>0.07692625743333333</v>
      </c>
      <c r="F5" s="40">
        <v>3.3708552963</v>
      </c>
      <c r="G5" s="40">
        <v>0.23388911016666666</v>
      </c>
      <c r="H5" s="40">
        <v>0</v>
      </c>
      <c r="I5" s="41">
        <v>0</v>
      </c>
      <c r="J5" s="41">
        <v>0</v>
      </c>
      <c r="K5" s="41">
        <f>D5+E5+F5+G5+H5+I5+J5</f>
        <v>3.690817874633333</v>
      </c>
      <c r="L5" s="40">
        <v>0.09783635153333332</v>
      </c>
    </row>
    <row r="6" spans="2:12" ht="15">
      <c r="B6" s="37">
        <v>2</v>
      </c>
      <c r="C6" s="39" t="s">
        <v>59</v>
      </c>
      <c r="D6" s="40">
        <v>281.1108147229999</v>
      </c>
      <c r="E6" s="40">
        <v>584.3632535702668</v>
      </c>
      <c r="F6" s="40">
        <v>684.0006407972999</v>
      </c>
      <c r="G6" s="40">
        <v>150.57845247286667</v>
      </c>
      <c r="H6" s="40">
        <v>0</v>
      </c>
      <c r="I6" s="41">
        <v>16.3917</v>
      </c>
      <c r="J6" s="41">
        <v>33.2802</v>
      </c>
      <c r="K6" s="41">
        <f aca="true" t="shared" si="0" ref="K6:K41">D6+E6+F6+G6+H6+I6+J6</f>
        <v>1749.7250615634332</v>
      </c>
      <c r="L6" s="40">
        <v>9.709956655499994</v>
      </c>
    </row>
    <row r="7" spans="2:12" ht="15">
      <c r="B7" s="37">
        <v>3</v>
      </c>
      <c r="C7" s="38" t="s">
        <v>60</v>
      </c>
      <c r="D7" s="40">
        <v>0.1566970527</v>
      </c>
      <c r="E7" s="40">
        <v>0.9546030309333333</v>
      </c>
      <c r="F7" s="40">
        <v>4.968969677066667</v>
      </c>
      <c r="G7" s="40">
        <v>0.31564572523333334</v>
      </c>
      <c r="H7" s="40">
        <v>0</v>
      </c>
      <c r="I7" s="41">
        <v>0.0757</v>
      </c>
      <c r="J7" s="41">
        <v>0.0738</v>
      </c>
      <c r="K7" s="41">
        <f t="shared" si="0"/>
        <v>6.545415485933334</v>
      </c>
      <c r="L7" s="40">
        <v>0.19323154619999994</v>
      </c>
    </row>
    <row r="8" spans="2:12" ht="15">
      <c r="B8" s="37">
        <v>4</v>
      </c>
      <c r="C8" s="39" t="s">
        <v>61</v>
      </c>
      <c r="D8" s="40">
        <v>161.96375929513331</v>
      </c>
      <c r="E8" s="40">
        <v>270.43252650139993</v>
      </c>
      <c r="F8" s="40">
        <v>357.9452719890002</v>
      </c>
      <c r="G8" s="40">
        <v>74.39071208796665</v>
      </c>
      <c r="H8" s="40">
        <v>0</v>
      </c>
      <c r="I8" s="41">
        <v>5.548500000000001</v>
      </c>
      <c r="J8" s="41">
        <v>52.57460000000001</v>
      </c>
      <c r="K8" s="41">
        <f t="shared" si="0"/>
        <v>922.8553698735002</v>
      </c>
      <c r="L8" s="40">
        <v>6.201844411400001</v>
      </c>
    </row>
    <row r="9" spans="2:12" ht="15">
      <c r="B9" s="37">
        <v>5</v>
      </c>
      <c r="C9" s="39" t="s">
        <v>62</v>
      </c>
      <c r="D9" s="40">
        <v>36.52718716940001</v>
      </c>
      <c r="E9" s="40">
        <v>194.9120549982666</v>
      </c>
      <c r="F9" s="40">
        <v>884.5423818197331</v>
      </c>
      <c r="G9" s="40">
        <v>96.58012663063332</v>
      </c>
      <c r="H9" s="40">
        <v>0</v>
      </c>
      <c r="I9" s="41">
        <v>14.518500000000001</v>
      </c>
      <c r="J9" s="41">
        <v>40.9806</v>
      </c>
      <c r="K9" s="41">
        <f t="shared" si="0"/>
        <v>1268.0608506180329</v>
      </c>
      <c r="L9" s="40">
        <v>28.39523436253334</v>
      </c>
    </row>
    <row r="10" spans="2:12" ht="15">
      <c r="B10" s="37">
        <v>6</v>
      </c>
      <c r="C10" s="39" t="s">
        <v>63</v>
      </c>
      <c r="D10" s="40">
        <v>35.38925232876666</v>
      </c>
      <c r="E10" s="40">
        <v>276.7805617304334</v>
      </c>
      <c r="F10" s="40">
        <v>390.38581272713344</v>
      </c>
      <c r="G10" s="40">
        <v>102.78537974156666</v>
      </c>
      <c r="H10" s="40">
        <v>0</v>
      </c>
      <c r="I10" s="41">
        <v>5.572</v>
      </c>
      <c r="J10" s="41">
        <v>17.9705</v>
      </c>
      <c r="K10" s="41">
        <f t="shared" si="0"/>
        <v>828.8835065279002</v>
      </c>
      <c r="L10" s="40">
        <v>4.168040509500002</v>
      </c>
    </row>
    <row r="11" spans="2:12" ht="15">
      <c r="B11" s="37">
        <v>7</v>
      </c>
      <c r="C11" s="39" t="s">
        <v>64</v>
      </c>
      <c r="D11" s="40">
        <v>68.9996697863</v>
      </c>
      <c r="E11" s="40">
        <v>312.9526768936334</v>
      </c>
      <c r="F11" s="40">
        <v>582.7744627680665</v>
      </c>
      <c r="G11" s="40">
        <v>75.97444419560004</v>
      </c>
      <c r="H11" s="40">
        <v>0</v>
      </c>
      <c r="I11" s="41">
        <v>0</v>
      </c>
      <c r="J11" s="41">
        <v>0</v>
      </c>
      <c r="K11" s="41">
        <f t="shared" si="0"/>
        <v>1040.7012536436</v>
      </c>
      <c r="L11" s="40">
        <v>7.120905917133333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0.0008611073666666665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0.0008611073666666665</v>
      </c>
      <c r="L13" s="40">
        <v>0</v>
      </c>
    </row>
    <row r="14" spans="2:12" ht="15">
      <c r="B14" s="37">
        <v>10</v>
      </c>
      <c r="C14" s="39" t="s">
        <v>67</v>
      </c>
      <c r="D14" s="40">
        <v>374.2671076097665</v>
      </c>
      <c r="E14" s="40">
        <v>960.5931433633666</v>
      </c>
      <c r="F14" s="40">
        <v>1200.0377199290995</v>
      </c>
      <c r="G14" s="40">
        <v>129.81953783200007</v>
      </c>
      <c r="H14" s="40">
        <v>0</v>
      </c>
      <c r="I14" s="41">
        <v>57.8682</v>
      </c>
      <c r="J14" s="41">
        <v>9.238</v>
      </c>
      <c r="K14" s="41">
        <f t="shared" si="0"/>
        <v>2731.8237087342322</v>
      </c>
      <c r="L14" s="40">
        <v>5.264738959933332</v>
      </c>
    </row>
    <row r="15" spans="2:12" ht="15">
      <c r="B15" s="37">
        <v>11</v>
      </c>
      <c r="C15" s="39" t="s">
        <v>68</v>
      </c>
      <c r="D15" s="40">
        <v>1960.2983410568675</v>
      </c>
      <c r="E15" s="40">
        <v>8799.647464897422</v>
      </c>
      <c r="F15" s="40">
        <v>8477.102547099232</v>
      </c>
      <c r="G15" s="40">
        <v>1515.0223861257327</v>
      </c>
      <c r="H15" s="40">
        <v>0</v>
      </c>
      <c r="I15" s="41">
        <v>129.1329</v>
      </c>
      <c r="J15" s="41">
        <v>455.39610000000016</v>
      </c>
      <c r="K15" s="41">
        <f t="shared" si="0"/>
        <v>21336.599739179255</v>
      </c>
      <c r="L15" s="40">
        <v>75.08449362166671</v>
      </c>
    </row>
    <row r="16" spans="2:12" ht="15">
      <c r="B16" s="37">
        <v>12</v>
      </c>
      <c r="C16" s="39" t="s">
        <v>69</v>
      </c>
      <c r="D16" s="40">
        <v>1808.6087335649336</v>
      </c>
      <c r="E16" s="40">
        <v>10813.58570757469</v>
      </c>
      <c r="F16" s="40">
        <v>1759.8125357500314</v>
      </c>
      <c r="G16" s="40">
        <v>282.5727250592</v>
      </c>
      <c r="H16" s="40">
        <v>0</v>
      </c>
      <c r="I16" s="41">
        <v>29.707</v>
      </c>
      <c r="J16" s="41">
        <v>196.39820000000003</v>
      </c>
      <c r="K16" s="41">
        <f t="shared" si="0"/>
        <v>14890.684901948856</v>
      </c>
      <c r="L16" s="40">
        <v>19.982557326800006</v>
      </c>
    </row>
    <row r="17" spans="2:12" ht="15">
      <c r="B17" s="37">
        <v>13</v>
      </c>
      <c r="C17" s="39" t="s">
        <v>70</v>
      </c>
      <c r="D17" s="40">
        <v>14.251615638333332</v>
      </c>
      <c r="E17" s="40">
        <v>217.64065849793334</v>
      </c>
      <c r="F17" s="40">
        <v>198.12928496153341</v>
      </c>
      <c r="G17" s="40">
        <v>51.15520473166668</v>
      </c>
      <c r="H17" s="40">
        <v>0</v>
      </c>
      <c r="I17" s="41">
        <v>1.6145</v>
      </c>
      <c r="J17" s="41">
        <v>5.7704</v>
      </c>
      <c r="K17" s="41">
        <f t="shared" si="0"/>
        <v>488.5616638294668</v>
      </c>
      <c r="L17" s="40">
        <v>3.3115644229999988</v>
      </c>
    </row>
    <row r="18" spans="2:12" ht="15">
      <c r="B18" s="37">
        <v>14</v>
      </c>
      <c r="C18" s="39" t="s">
        <v>71</v>
      </c>
      <c r="D18" s="40">
        <v>1.0373502955000002</v>
      </c>
      <c r="E18" s="40">
        <v>41.28203712293333</v>
      </c>
      <c r="F18" s="40">
        <v>163.80606554859995</v>
      </c>
      <c r="G18" s="40">
        <v>16.59921014796667</v>
      </c>
      <c r="H18" s="40">
        <v>0</v>
      </c>
      <c r="I18" s="41">
        <v>3.699</v>
      </c>
      <c r="J18" s="41">
        <v>2.5914</v>
      </c>
      <c r="K18" s="41">
        <f t="shared" si="0"/>
        <v>229.01506311499995</v>
      </c>
      <c r="L18" s="40">
        <v>2.460489273366666</v>
      </c>
    </row>
    <row r="19" spans="2:12" ht="15">
      <c r="B19" s="37">
        <v>15</v>
      </c>
      <c r="C19" s="39" t="s">
        <v>72</v>
      </c>
      <c r="D19" s="40">
        <v>66.02246454573334</v>
      </c>
      <c r="E19" s="40">
        <v>249.93377107216673</v>
      </c>
      <c r="F19" s="40">
        <v>740.3352137435006</v>
      </c>
      <c r="G19" s="40">
        <v>176.3670222607665</v>
      </c>
      <c r="H19" s="40">
        <v>0</v>
      </c>
      <c r="I19" s="41">
        <v>0.7881</v>
      </c>
      <c r="J19" s="41">
        <v>21.183199999999996</v>
      </c>
      <c r="K19" s="41">
        <f t="shared" si="0"/>
        <v>1254.6297716221673</v>
      </c>
      <c r="L19" s="40">
        <v>8.921018659266668</v>
      </c>
    </row>
    <row r="20" spans="2:12" ht="15">
      <c r="B20" s="37">
        <v>16</v>
      </c>
      <c r="C20" s="39" t="s">
        <v>73</v>
      </c>
      <c r="D20" s="40">
        <v>2456.7883296731998</v>
      </c>
      <c r="E20" s="40">
        <v>6251.8789880019285</v>
      </c>
      <c r="F20" s="40">
        <v>4402.250796326734</v>
      </c>
      <c r="G20" s="40">
        <v>503.79869511743414</v>
      </c>
      <c r="H20" s="40">
        <v>0</v>
      </c>
      <c r="I20" s="41">
        <v>130.8163</v>
      </c>
      <c r="J20" s="41">
        <v>328.68619999999993</v>
      </c>
      <c r="K20" s="41">
        <f t="shared" si="0"/>
        <v>14074.219309119297</v>
      </c>
      <c r="L20" s="40">
        <v>46.60415654533333</v>
      </c>
    </row>
    <row r="21" spans="2:12" ht="15">
      <c r="B21" s="37">
        <v>17</v>
      </c>
      <c r="C21" s="39" t="s">
        <v>74</v>
      </c>
      <c r="D21" s="40">
        <v>405.0715076359666</v>
      </c>
      <c r="E21" s="40">
        <v>361.1107607984668</v>
      </c>
      <c r="F21" s="40">
        <v>1056.1375062358995</v>
      </c>
      <c r="G21" s="40">
        <v>113.5015954116333</v>
      </c>
      <c r="H21" s="40">
        <v>0</v>
      </c>
      <c r="I21" s="41">
        <v>32.062</v>
      </c>
      <c r="J21" s="41">
        <v>53.5905</v>
      </c>
      <c r="K21" s="41">
        <f t="shared" si="0"/>
        <v>2021.4738700819662</v>
      </c>
      <c r="L21" s="40">
        <v>17.166198423933324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223.31233887136665</v>
      </c>
      <c r="E23" s="40">
        <v>666.3277767040335</v>
      </c>
      <c r="F23" s="40">
        <v>1713.0696457950007</v>
      </c>
      <c r="G23" s="40">
        <v>283.8915608878332</v>
      </c>
      <c r="H23" s="40">
        <v>0</v>
      </c>
      <c r="I23" s="41">
        <v>21.0966</v>
      </c>
      <c r="J23" s="41">
        <v>70.0508</v>
      </c>
      <c r="K23" s="41">
        <f t="shared" si="0"/>
        <v>2977.748722258234</v>
      </c>
      <c r="L23" s="40">
        <v>19.1727172707</v>
      </c>
    </row>
    <row r="24" spans="2:12" ht="15">
      <c r="B24" s="37">
        <v>20</v>
      </c>
      <c r="C24" s="39" t="s">
        <v>77</v>
      </c>
      <c r="D24" s="40">
        <v>24458.30911886775</v>
      </c>
      <c r="E24" s="40">
        <v>45426.70810901491</v>
      </c>
      <c r="F24" s="40">
        <v>24661.572942264596</v>
      </c>
      <c r="G24" s="40">
        <v>2977.8524648340544</v>
      </c>
      <c r="H24" s="40">
        <v>0</v>
      </c>
      <c r="I24" s="41">
        <v>1515.6795</v>
      </c>
      <c r="J24" s="41">
        <v>7708.5682</v>
      </c>
      <c r="K24" s="41">
        <f t="shared" si="0"/>
        <v>106748.69033498131</v>
      </c>
      <c r="L24" s="40">
        <v>200.40739721863315</v>
      </c>
    </row>
    <row r="25" spans="2:12" ht="15">
      <c r="B25" s="37">
        <v>21</v>
      </c>
      <c r="C25" s="38" t="s">
        <v>78</v>
      </c>
      <c r="D25" s="40">
        <v>0.2680159401333334</v>
      </c>
      <c r="E25" s="40">
        <v>3.6310818203666675</v>
      </c>
      <c r="F25" s="40">
        <v>14.967925735066665</v>
      </c>
      <c r="G25" s="40">
        <v>1.5020226641333334</v>
      </c>
      <c r="H25" s="40">
        <v>0</v>
      </c>
      <c r="I25" s="41">
        <v>0.07150000000000001</v>
      </c>
      <c r="J25" s="41">
        <v>0.20049999999999998</v>
      </c>
      <c r="K25" s="41">
        <f t="shared" si="0"/>
        <v>20.6410461597</v>
      </c>
      <c r="L25" s="40">
        <v>0.08242279106666667</v>
      </c>
    </row>
    <row r="26" spans="2:12" ht="15">
      <c r="B26" s="37">
        <v>22</v>
      </c>
      <c r="C26" s="39" t="s">
        <v>79</v>
      </c>
      <c r="D26" s="40">
        <v>4.600265143966666</v>
      </c>
      <c r="E26" s="40">
        <v>49.111484331499994</v>
      </c>
      <c r="F26" s="40">
        <v>66.69023749566665</v>
      </c>
      <c r="G26" s="40">
        <v>18.88199683733334</v>
      </c>
      <c r="H26" s="40">
        <v>0</v>
      </c>
      <c r="I26" s="41">
        <v>0.3353</v>
      </c>
      <c r="J26" s="41">
        <v>1.3656</v>
      </c>
      <c r="K26" s="41">
        <f t="shared" si="0"/>
        <v>140.98488380846663</v>
      </c>
      <c r="L26" s="40">
        <v>0.46231509156666667</v>
      </c>
    </row>
    <row r="27" spans="2:12" ht="15">
      <c r="B27" s="37">
        <v>23</v>
      </c>
      <c r="C27" s="38" t="s">
        <v>80</v>
      </c>
      <c r="D27" s="40">
        <v>0</v>
      </c>
      <c r="E27" s="40">
        <v>0.0093129778</v>
      </c>
      <c r="F27" s="40">
        <v>0.0928689391333333</v>
      </c>
      <c r="G27" s="40">
        <v>0.0023678227</v>
      </c>
      <c r="H27" s="40">
        <v>0</v>
      </c>
      <c r="I27" s="41">
        <v>0.0008</v>
      </c>
      <c r="J27" s="41">
        <v>0.0033</v>
      </c>
      <c r="K27" s="41">
        <f t="shared" si="0"/>
        <v>0.10864973963333328</v>
      </c>
      <c r="L27" s="40">
        <v>0.0006923615000000001</v>
      </c>
    </row>
    <row r="28" spans="2:12" ht="15">
      <c r="B28" s="37">
        <v>24</v>
      </c>
      <c r="C28" s="38" t="s">
        <v>81</v>
      </c>
      <c r="D28" s="40">
        <v>0.8934318542999999</v>
      </c>
      <c r="E28" s="40">
        <v>6.989423942066666</v>
      </c>
      <c r="F28" s="40">
        <v>27.49701530326666</v>
      </c>
      <c r="G28" s="40">
        <v>9.839570184600001</v>
      </c>
      <c r="H28" s="40">
        <v>0</v>
      </c>
      <c r="I28" s="41">
        <v>0.1603</v>
      </c>
      <c r="J28" s="41">
        <v>0.309</v>
      </c>
      <c r="K28" s="41">
        <f t="shared" si="0"/>
        <v>45.68874128423332</v>
      </c>
      <c r="L28" s="40">
        <v>0.1425266250666667</v>
      </c>
    </row>
    <row r="29" spans="2:12" ht="15">
      <c r="B29" s="37">
        <v>25</v>
      </c>
      <c r="C29" s="39" t="s">
        <v>82</v>
      </c>
      <c r="D29" s="40">
        <v>3051.440856487033</v>
      </c>
      <c r="E29" s="40">
        <v>11344.264906244773</v>
      </c>
      <c r="F29" s="40">
        <v>6317.05829179247</v>
      </c>
      <c r="G29" s="40">
        <v>668.0630001648326</v>
      </c>
      <c r="H29" s="40">
        <v>0</v>
      </c>
      <c r="I29" s="41">
        <v>100.5367</v>
      </c>
      <c r="J29" s="41">
        <v>553.6620000000001</v>
      </c>
      <c r="K29" s="41">
        <f t="shared" si="0"/>
        <v>22035.025754689108</v>
      </c>
      <c r="L29" s="40">
        <v>45.757540803700024</v>
      </c>
    </row>
    <row r="30" spans="2:12" ht="15">
      <c r="B30" s="37">
        <v>26</v>
      </c>
      <c r="C30" s="39" t="s">
        <v>83</v>
      </c>
      <c r="D30" s="40">
        <v>322.6338835611332</v>
      </c>
      <c r="E30" s="40">
        <v>981.5153178345334</v>
      </c>
      <c r="F30" s="40">
        <v>860.1534284020003</v>
      </c>
      <c r="G30" s="40">
        <v>338.9370942616333</v>
      </c>
      <c r="H30" s="40">
        <v>0</v>
      </c>
      <c r="I30" s="41">
        <v>5.8041</v>
      </c>
      <c r="J30" s="41">
        <v>78.116</v>
      </c>
      <c r="K30" s="41">
        <f t="shared" si="0"/>
        <v>2587.1598240593003</v>
      </c>
      <c r="L30" s="40">
        <v>8.208136900933331</v>
      </c>
    </row>
    <row r="31" spans="2:12" ht="15">
      <c r="B31" s="37">
        <v>27</v>
      </c>
      <c r="C31" s="39" t="s">
        <v>24</v>
      </c>
      <c r="D31" s="40">
        <v>4.510350955866667</v>
      </c>
      <c r="E31" s="40">
        <v>145.43868732226665</v>
      </c>
      <c r="F31" s="40">
        <v>178.9544927219666</v>
      </c>
      <c r="G31" s="40">
        <v>32.2963915561</v>
      </c>
      <c r="H31" s="40">
        <v>0</v>
      </c>
      <c r="I31" s="41">
        <v>61.064400000000006</v>
      </c>
      <c r="J31" s="41">
        <v>205.26170000000002</v>
      </c>
      <c r="K31" s="41">
        <f t="shared" si="0"/>
        <v>627.5260225561999</v>
      </c>
      <c r="L31" s="40">
        <v>1.7300941423000002</v>
      </c>
    </row>
    <row r="32" spans="2:12" ht="15">
      <c r="B32" s="37">
        <v>28</v>
      </c>
      <c r="C32" s="39" t="s">
        <v>84</v>
      </c>
      <c r="D32" s="40">
        <v>1.7973011153333331</v>
      </c>
      <c r="E32" s="40">
        <v>17.619670271500002</v>
      </c>
      <c r="F32" s="40">
        <v>68.9173255128</v>
      </c>
      <c r="G32" s="40">
        <v>5.981515676899999</v>
      </c>
      <c r="H32" s="40">
        <v>0</v>
      </c>
      <c r="I32" s="41">
        <v>0</v>
      </c>
      <c r="J32" s="41">
        <v>0</v>
      </c>
      <c r="K32" s="41">
        <f t="shared" si="0"/>
        <v>94.31581257653335</v>
      </c>
      <c r="L32" s="40">
        <v>0.8609247508333333</v>
      </c>
    </row>
    <row r="33" spans="2:12" ht="15">
      <c r="B33" s="37">
        <v>29</v>
      </c>
      <c r="C33" s="39" t="s">
        <v>85</v>
      </c>
      <c r="D33" s="40">
        <v>237.78006373373333</v>
      </c>
      <c r="E33" s="40">
        <v>1149.7597394296986</v>
      </c>
      <c r="F33" s="40">
        <v>1419.2966485273</v>
      </c>
      <c r="G33" s="40">
        <v>236.63948177920005</v>
      </c>
      <c r="H33" s="40">
        <v>0</v>
      </c>
      <c r="I33" s="41">
        <v>10.385499999999999</v>
      </c>
      <c r="J33" s="41">
        <v>33.842600000000004</v>
      </c>
      <c r="K33" s="41">
        <f t="shared" si="0"/>
        <v>3087.7040334699323</v>
      </c>
      <c r="L33" s="40">
        <v>11.33927891503334</v>
      </c>
    </row>
    <row r="34" spans="2:12" ht="15">
      <c r="B34" s="37">
        <v>30</v>
      </c>
      <c r="C34" s="39" t="s">
        <v>86</v>
      </c>
      <c r="D34" s="40">
        <v>585.3622215949334</v>
      </c>
      <c r="E34" s="40">
        <v>4506.367238685265</v>
      </c>
      <c r="F34" s="40">
        <v>1648.5271765839661</v>
      </c>
      <c r="G34" s="40">
        <v>181.59620739109997</v>
      </c>
      <c r="H34" s="40">
        <v>0</v>
      </c>
      <c r="I34" s="41">
        <v>19.0236</v>
      </c>
      <c r="J34" s="41">
        <v>79.28320000000001</v>
      </c>
      <c r="K34" s="41">
        <f t="shared" si="0"/>
        <v>7020.1596442552645</v>
      </c>
      <c r="L34" s="40">
        <v>16.6656331183</v>
      </c>
    </row>
    <row r="35" spans="2:12" ht="15">
      <c r="B35" s="37">
        <v>31</v>
      </c>
      <c r="C35" s="38" t="s">
        <v>87</v>
      </c>
      <c r="D35" s="40">
        <v>142.3174454923667</v>
      </c>
      <c r="E35" s="40">
        <v>15.698327220133331</v>
      </c>
      <c r="F35" s="40">
        <v>33.56557181290001</v>
      </c>
      <c r="G35" s="40">
        <v>8.45874959533333</v>
      </c>
      <c r="H35" s="40">
        <v>0</v>
      </c>
      <c r="I35" s="41">
        <v>0</v>
      </c>
      <c r="J35" s="41">
        <v>0</v>
      </c>
      <c r="K35" s="41">
        <f t="shared" si="0"/>
        <v>200.04009412073336</v>
      </c>
      <c r="L35" s="40">
        <v>0.7620093640666666</v>
      </c>
    </row>
    <row r="36" spans="2:12" ht="15">
      <c r="B36" s="37">
        <v>32</v>
      </c>
      <c r="C36" s="39" t="s">
        <v>88</v>
      </c>
      <c r="D36" s="40">
        <v>2411.3110520808996</v>
      </c>
      <c r="E36" s="40">
        <v>2936.4343089529357</v>
      </c>
      <c r="F36" s="40">
        <v>3268.804548352901</v>
      </c>
      <c r="G36" s="40">
        <v>404.51257767603335</v>
      </c>
      <c r="H36" s="40">
        <v>0</v>
      </c>
      <c r="I36" s="41">
        <v>142.0178</v>
      </c>
      <c r="J36" s="41">
        <v>221.2532</v>
      </c>
      <c r="K36" s="41">
        <f t="shared" si="0"/>
        <v>9384.33348706277</v>
      </c>
      <c r="L36" s="40">
        <v>42.72914024086668</v>
      </c>
    </row>
    <row r="37" spans="2:12" ht="15">
      <c r="B37" s="37">
        <v>33</v>
      </c>
      <c r="C37" s="39" t="s">
        <v>95</v>
      </c>
      <c r="D37" s="40">
        <v>1024.2315754177</v>
      </c>
      <c r="E37" s="40">
        <v>1823.901808430669</v>
      </c>
      <c r="F37" s="40">
        <v>1901.9072339462673</v>
      </c>
      <c r="G37" s="40">
        <v>247.6479092674001</v>
      </c>
      <c r="H37" s="40">
        <v>0</v>
      </c>
      <c r="I37" s="41">
        <v>49.633799999999994</v>
      </c>
      <c r="J37" s="41">
        <v>217.51850000000005</v>
      </c>
      <c r="K37" s="41">
        <f t="shared" si="0"/>
        <v>5264.840827062036</v>
      </c>
      <c r="L37" s="40">
        <v>19.55023090060001</v>
      </c>
    </row>
    <row r="38" spans="2:12" ht="15">
      <c r="B38" s="37">
        <v>34</v>
      </c>
      <c r="C38" s="39" t="s">
        <v>89</v>
      </c>
      <c r="D38" s="40">
        <v>39.40892823610001</v>
      </c>
      <c r="E38" s="40">
        <v>53.3876433293</v>
      </c>
      <c r="F38" s="40">
        <v>29.729919486066667</v>
      </c>
      <c r="G38" s="40">
        <v>3.7428392600333327</v>
      </c>
      <c r="H38" s="40">
        <v>0</v>
      </c>
      <c r="I38" s="41">
        <v>0.15889999999999999</v>
      </c>
      <c r="J38" s="41">
        <v>0.40750000000000003</v>
      </c>
      <c r="K38" s="41">
        <f t="shared" si="0"/>
        <v>126.8357303115</v>
      </c>
      <c r="L38" s="40">
        <v>0.6632695625</v>
      </c>
    </row>
    <row r="39" spans="2:12" ht="15">
      <c r="B39" s="37">
        <v>35</v>
      </c>
      <c r="C39" s="39" t="s">
        <v>90</v>
      </c>
      <c r="D39" s="40">
        <v>822.7338685956336</v>
      </c>
      <c r="E39" s="40">
        <v>3613.9774045856316</v>
      </c>
      <c r="F39" s="40">
        <v>4717.582402897995</v>
      </c>
      <c r="G39" s="40">
        <v>725.1633537352006</v>
      </c>
      <c r="H39" s="40">
        <v>0</v>
      </c>
      <c r="I39" s="41">
        <v>59.8424</v>
      </c>
      <c r="J39" s="41">
        <v>183.45440000000005</v>
      </c>
      <c r="K39" s="41">
        <f t="shared" si="0"/>
        <v>10122.753829814461</v>
      </c>
      <c r="L39" s="40">
        <v>48.97225259660001</v>
      </c>
    </row>
    <row r="40" spans="2:12" ht="15">
      <c r="B40" s="37">
        <v>36</v>
      </c>
      <c r="C40" s="39" t="s">
        <v>91</v>
      </c>
      <c r="D40" s="40">
        <v>8.923707376833335</v>
      </c>
      <c r="E40" s="40">
        <v>115.1526484949667</v>
      </c>
      <c r="F40" s="40">
        <v>263.6771456570997</v>
      </c>
      <c r="G40" s="40">
        <v>32.65519700453332</v>
      </c>
      <c r="H40" s="40">
        <v>0</v>
      </c>
      <c r="I40" s="41">
        <v>0</v>
      </c>
      <c r="J40" s="41">
        <v>0</v>
      </c>
      <c r="K40" s="41">
        <f t="shared" si="0"/>
        <v>420.40869853343304</v>
      </c>
      <c r="L40" s="40">
        <v>2.8267869102000005</v>
      </c>
    </row>
    <row r="41" spans="2:12" ht="15">
      <c r="B41" s="37">
        <v>37</v>
      </c>
      <c r="C41" s="39" t="s">
        <v>92</v>
      </c>
      <c r="D41" s="40">
        <v>2156.665615804667</v>
      </c>
      <c r="E41" s="40">
        <v>6358.621937070332</v>
      </c>
      <c r="F41" s="40">
        <v>4643.814438299804</v>
      </c>
      <c r="G41" s="40">
        <v>787.9977185364672</v>
      </c>
      <c r="H41" s="40">
        <v>0</v>
      </c>
      <c r="I41" s="41">
        <v>99.185</v>
      </c>
      <c r="J41" s="41">
        <v>236.99259999999998</v>
      </c>
      <c r="K41" s="41">
        <f t="shared" si="0"/>
        <v>14283.277309711271</v>
      </c>
      <c r="L41" s="40">
        <v>56.04796450333339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43167.002018716084</v>
      </c>
      <c r="E42" s="42">
        <f t="shared" si="1"/>
        <v>108551.06196097397</v>
      </c>
      <c r="F42" s="42">
        <f t="shared" si="1"/>
        <v>72741.48018530286</v>
      </c>
      <c r="G42" s="42">
        <f>SUM(G5:G41)</f>
        <v>10255.357045785857</v>
      </c>
      <c r="H42" s="42">
        <f t="shared" si="1"/>
        <v>0</v>
      </c>
      <c r="I42" s="42">
        <f>SUM(I5:I41)</f>
        <v>2512.7906</v>
      </c>
      <c r="J42" s="42">
        <f>SUM(J5:J41)</f>
        <v>10808.022799999997</v>
      </c>
      <c r="K42" s="42">
        <f t="shared" si="1"/>
        <v>248035.71461077873</v>
      </c>
      <c r="L42" s="42">
        <f t="shared" si="1"/>
        <v>711.0636010548999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2017-12-08T09:35:14Z</dcterms:modified>
  <cp:category/>
  <cp:version/>
  <cp:contentType/>
  <cp:contentStatus/>
</cp:coreProperties>
</file>