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<sst xmlns="http://schemas.openxmlformats.org/spreadsheetml/2006/main" count="266" uniqueCount="232">
  <si>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</si>
  <si>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</si>
  <si>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</si>
  <si>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</si>
  <si>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</si>
  <si>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</si>
  <si>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</si>
  <si>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</si>
  <si>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</si>
  <si>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</si>
  <si>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</si>
  <si>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</si>
  <si>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</si>
  <si>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</si>
  <si>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</si>
  <si>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</si>
  <si>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</si>
  <si>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</si>
  <si>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</si>
  <si>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</si>
  <si>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</si>
  <si>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</si>
  <si>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</si>
  <si>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</si>
  <si>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</si>
  <si>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</si>
  <si>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</si>
  <si>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</si>
  <si>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</si>
  <si>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</si>
  <si>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</si>
  <si>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</si>
  <si>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</si>
  <si>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</si>
  <si>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</si>
  <si>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</si>
  <si>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</si>
  <si>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</si>
  <si>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</si>
  <si>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</si>
  <si>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</si>
  <si>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</si>
  <si>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</si>
  <si>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</si>
  <si>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</si>
  <si>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</si>
  <si>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</si>
  <si>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</si>
  <si>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</si>
  <si>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</si>
  <si>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</si>
  <si>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</si>
  <si>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</si>
  <si>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</si>
  <si>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</si>
  <si>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</si>
  <si>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</si>
  <si>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</si>
  <si>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</si>
  <si>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</si>
  <si>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</si>
  <si>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</si>
  <si>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</si>
  <si>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</si>
  <si>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</si>
  <si>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</si>
  <si>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</si>
  <si>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</si>
  <si>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</si>
  <si>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</si>
  <si>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</si>
  <si>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</si>
  <si>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</si>
  <si>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</si>
  <si>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</si>
  <si>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</si>
  <si>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</si>
  <si>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</si>
  <si>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</si>
  <si>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</si>
  <si>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</si>
  <si>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</si>
  <si>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</si>
  <si>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</si>
  <si>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</si>
  <si>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</si>
  <si>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</si>
  <si>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</si>
  <si>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</si>
  <si>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</si>
  <si>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</si>
  <si>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</si>
  <si>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</si>
  <si>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</si>
  <si>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</si>
  <si>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</si>
  <si>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</si>
  <si>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</si>
  <si>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</si>
  <si>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</si>
  <si>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</si>
  <si>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</si>
  <si>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</si>
  <si>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</si>
  <si>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</si>
  <si>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</si>
  <si>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</si>
  <si>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</si>
  <si>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</si>
  <si>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</si>
  <si>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</si>
  <si>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</si>
  <si>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</si>
  <si>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</si>
  <si>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</si>
  <si>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</si>
  <si>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</si>
  <si>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</si>
  <si>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</si>
  <si>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</si>
  <si>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</si>
  <si>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</si>
  <si>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</si>
  <si>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</si>
  <si>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</si>
  <si>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</si>
  <si>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</si>
  <si>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</si>
  <si>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</si>
  <si>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</si>
  <si>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</si>
  <si>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</si>
  <si>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</si>
  <si>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</si>
  <si>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</si>
  <si>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 - SERIES 2</t>
  </si>
  <si>
    <t>NIPPON INDIA FIXED HORIZON FUND - XXXVII - SERIES 03</t>
  </si>
  <si>
    <t>NIPPON INDIA FIXED HORIZON FUND - XXXVII - SERIES 04</t>
  </si>
  <si>
    <t>NIPPON INDIA FIXED HORIZON FUND - XXXVII - SERIES 06</t>
  </si>
  <si>
    <t>NIPPON INDIA FIXED HORIZON FUND - XXXVII - SERIES 09</t>
  </si>
  <si>
    <t>NIPPON INDIA FIXED HORIZON FUND - XXXVIII - SERIES 02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</si>
  <si>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</si>
  <si>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</si>
  <si>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</si>
  <si>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</si>
  <si>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</si>
  <si>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</si>
  <si>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</si>
  <si>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</si>
  <si>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</si>
  <si>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</si>
  <si>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</si>
  <si>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</si>
  <si>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</si>
  <si>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</si>
  <si>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</si>
  <si>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</si>
  <si>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</si>
  <si>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</si>
  <si>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</si>
  <si>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</si>
  <si>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</si>
  <si>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</si>
  <si>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</si>
  <si>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</si>
  <si>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</si>
  <si>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</si>
  <si>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</si>
  <si>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</si>
  <si>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</si>
  <si>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</si>
  <si>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</si>
  <si>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</si>
  <si>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</si>
  <si>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</si>
  <si>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</si>
  <si>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</si>
  <si>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</si>
  <si>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</si>
  <si>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</si>
  <si>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</si>
  <si>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</si>
  <si>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</si>
  <si>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</si>
  <si>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</si>
  <si>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</si>
  <si>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</si>
  <si>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</si>
  <si>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</si>
  <si>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</si>
  <si>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</si>
  <si>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</si>
  <si>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</si>
  <si>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</si>
  <si>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</si>
  <si>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</si>
  <si>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</si>
  <si>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</si>
  <si>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5 YEAR GILT</t>
  </si>
  <si>
    <t>NIPPON INDIA - US EQUITY OPPORTUNITIES FUND</t>
  </si>
  <si>
    <t>NIPPON INDIA ETF IDCW OPPORTUNITIES</t>
  </si>
  <si>
    <t>NIPPON INDIA ETF SENSEX NEXT 50</t>
  </si>
  <si>
    <t>NIPPON INDIA ETF NIFTY SDL - 2026 MATURITY</t>
  </si>
  <si>
    <t>NIPPON INDIA ETF GOLD BEES</t>
  </si>
  <si>
    <t>NIPPON INDIA ETF SENSEX</t>
  </si>
  <si>
    <t>NIPPON INDIA ETF NIFTY 100</t>
  </si>
  <si>
    <t>NIPPON INDIA ETF CONSUMPTION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</si>
  <si>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</si>
  <si>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</si>
  <si>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</si>
  <si>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</si>
  <si>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</si>
  <si>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</si>
  <si>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</si>
  <si>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</si>
  <si>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</si>
  <si>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</si>
  <si>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</si>
  <si>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</si>
  <si>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</si>
  <si>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Mutual Fund: Average Net Assets Under Management (AAUM) as on NOV 2021 (All figures in Rs. Crore)</t>
  </si>
  <si>
    <t>Table showing State wise /Union Territory wise contribution to AAUM of category of schemes as on Nov 2021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</si>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</sst>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4" fillId="0" borderId="26" xfId="56" applyNumberFormat="1" applyFont="1" applyFill="1" applyBorder="1" applyAlignment="1">
      <alignment horizontal="left" vertical="top" wrapText="1"/>
      <protection/>
    </xf>
    <xf numFmtId="2" fontId="4" fillId="0" borderId="2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220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6.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6.5" thickBot="1">
      <c r="A4" s="75"/>
      <c r="B4" s="77"/>
      <c r="C4" s="68" t="s">
        <v>50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51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50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51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50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51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ht="1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5.7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4.25">
      <c r="A9" s="20"/>
      <c r="B9" s="7" t="s">
        <v>97</v>
      </c>
      <c r="C9" s="21">
        <v>0</v>
      </c>
      <c r="D9" s="22">
        <v>33.9933834354333</v>
      </c>
      <c r="E9" s="22">
        <v>0</v>
      </c>
      <c r="F9" s="22">
        <v>0</v>
      </c>
      <c r="G9" s="23">
        <v>0</v>
      </c>
      <c r="H9" s="21">
        <v>242.81916824167297</v>
      </c>
      <c r="I9" s="22">
        <v>18052.834348953897</v>
      </c>
      <c r="J9" s="22">
        <v>1064.198961608333</v>
      </c>
      <c r="K9" s="22">
        <v>0</v>
      </c>
      <c r="L9" s="23">
        <v>698.6337853330235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213.4010661205755</v>
      </c>
      <c r="S9" s="22">
        <v>588.4545115123967</v>
      </c>
      <c r="T9" s="22">
        <v>90.38408522933278</v>
      </c>
      <c r="U9" s="22">
        <v>0</v>
      </c>
      <c r="V9" s="23">
        <v>133.89272245006114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302.9362607747544</v>
      </c>
      <c r="AW9" s="22">
        <v>3153.713704562857</v>
      </c>
      <c r="AX9" s="22">
        <v>6.8911137869997</v>
      </c>
      <c r="AY9" s="22">
        <v>0</v>
      </c>
      <c r="AZ9" s="23">
        <v>785.8874503461659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185.33664903703178</v>
      </c>
      <c r="BG9" s="22">
        <v>164.27231002961975</v>
      </c>
      <c r="BH9" s="22">
        <v>9.9185177887998</v>
      </c>
      <c r="BI9" s="22">
        <v>0</v>
      </c>
      <c r="BJ9" s="23">
        <v>182.97691349338317</v>
      </c>
      <c r="BK9" s="24">
        <f>SUM(C9:BJ9)</f>
        <v>25910.544952704342</v>
      </c>
    </row>
    <row r="10" spans="1:63" s="25" customFormat="1" ht="14.25">
      <c r="A10" s="20"/>
      <c r="B10" s="7" t="s">
        <v>98</v>
      </c>
      <c r="C10" s="21">
        <v>0</v>
      </c>
      <c r="D10" s="22">
        <v>20.0157245587</v>
      </c>
      <c r="E10" s="22">
        <v>0</v>
      </c>
      <c r="F10" s="22">
        <v>0</v>
      </c>
      <c r="G10" s="23">
        <v>0</v>
      </c>
      <c r="H10" s="21">
        <v>5.5490672171301</v>
      </c>
      <c r="I10" s="22">
        <v>6673.990383264698</v>
      </c>
      <c r="J10" s="22">
        <v>8.4575876391332</v>
      </c>
      <c r="K10" s="22">
        <v>0</v>
      </c>
      <c r="L10" s="23">
        <v>68.03862463283161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1.7208234035636</v>
      </c>
      <c r="S10" s="22">
        <v>92.3229781972328</v>
      </c>
      <c r="T10" s="22">
        <v>19.9243240979998</v>
      </c>
      <c r="U10" s="22">
        <v>0</v>
      </c>
      <c r="V10" s="23">
        <v>3.0148842926989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32.5406933602688</v>
      </c>
      <c r="AW10" s="22">
        <v>2134.613784356782</v>
      </c>
      <c r="AX10" s="22">
        <v>1.8301955947997999</v>
      </c>
      <c r="AY10" s="22">
        <v>0</v>
      </c>
      <c r="AZ10" s="23">
        <v>86.97954671285208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22.57395267855579</v>
      </c>
      <c r="BG10" s="22">
        <v>112.14107591593142</v>
      </c>
      <c r="BH10" s="22">
        <v>8.9127949412663</v>
      </c>
      <c r="BI10" s="22">
        <v>0</v>
      </c>
      <c r="BJ10" s="23">
        <v>22.326763311919194</v>
      </c>
      <c r="BK10" s="24">
        <f>SUM(C10:BJ10)</f>
        <v>9314.953204176363</v>
      </c>
    </row>
    <row r="11" spans="1:63" s="30" customFormat="1" ht="14.25">
      <c r="A11" s="20"/>
      <c r="B11" s="8" t="s">
        <v>9</v>
      </c>
      <c r="C11" s="26">
        <f aca="true" t="shared" si="0" ref="C11:AH11">SUM(C9:C10)</f>
        <v>0</v>
      </c>
      <c r="D11" s="27">
        <f t="shared" si="0"/>
        <v>54.0091079941333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248.36823545880307</v>
      </c>
      <c r="I11" s="27">
        <f t="shared" si="0"/>
        <v>24726.824732218593</v>
      </c>
      <c r="J11" s="27">
        <f t="shared" si="0"/>
        <v>1072.6565492474663</v>
      </c>
      <c r="K11" s="27">
        <f t="shared" si="0"/>
        <v>0</v>
      </c>
      <c r="L11" s="28">
        <f t="shared" si="0"/>
        <v>766.6724099658552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215.1218895241391</v>
      </c>
      <c r="S11" s="27">
        <f t="shared" si="0"/>
        <v>680.7774897096295</v>
      </c>
      <c r="T11" s="27">
        <f t="shared" si="0"/>
        <v>110.30840932733258</v>
      </c>
      <c r="U11" s="27">
        <f t="shared" si="0"/>
        <v>0</v>
      </c>
      <c r="V11" s="28">
        <f t="shared" si="0"/>
        <v>136.90760674276004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335.47695413502316</v>
      </c>
      <c r="AW11" s="27">
        <f t="shared" si="1"/>
        <v>5288.327488919639</v>
      </c>
      <c r="AX11" s="27">
        <f t="shared" si="1"/>
        <v>8.7213093817995</v>
      </c>
      <c r="AY11" s="27">
        <f t="shared" si="1"/>
        <v>0</v>
      </c>
      <c r="AZ11" s="28">
        <f t="shared" si="1"/>
        <v>872.866997059018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207.91060171558757</v>
      </c>
      <c r="BG11" s="27">
        <f t="shared" si="1"/>
        <v>276.41338594555117</v>
      </c>
      <c r="BH11" s="27">
        <f t="shared" si="1"/>
        <v>18.831312730066102</v>
      </c>
      <c r="BI11" s="27">
        <f t="shared" si="1"/>
        <v>0</v>
      </c>
      <c r="BJ11" s="28">
        <f t="shared" si="1"/>
        <v>205.30367680530236</v>
      </c>
      <c r="BK11" s="29">
        <f t="shared" si="1"/>
        <v>35225.498156880705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4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4.25">
      <c r="A14" s="20"/>
      <c r="B14" s="7" t="s">
        <v>99</v>
      </c>
      <c r="C14" s="21">
        <v>0</v>
      </c>
      <c r="D14" s="22">
        <v>45.9414552205999</v>
      </c>
      <c r="E14" s="22">
        <v>0</v>
      </c>
      <c r="F14" s="22">
        <v>0</v>
      </c>
      <c r="G14" s="23">
        <v>0</v>
      </c>
      <c r="H14" s="21">
        <v>94.70244291378538</v>
      </c>
      <c r="I14" s="22">
        <v>345.06645062886497</v>
      </c>
      <c r="J14" s="22">
        <v>0</v>
      </c>
      <c r="K14" s="22">
        <v>0</v>
      </c>
      <c r="L14" s="23">
        <v>252.93655979296122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39.648707997955405</v>
      </c>
      <c r="S14" s="22">
        <v>89.77211374846578</v>
      </c>
      <c r="T14" s="22">
        <v>1.7563380894333</v>
      </c>
      <c r="U14" s="22">
        <v>0</v>
      </c>
      <c r="V14" s="23">
        <v>33.8759670551639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31.503565600393905</v>
      </c>
      <c r="AW14" s="22">
        <v>206.40614331745095</v>
      </c>
      <c r="AX14" s="22">
        <v>6.7102362612665</v>
      </c>
      <c r="AY14" s="22">
        <v>0</v>
      </c>
      <c r="AZ14" s="23">
        <v>124.55356012921862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12.501881208170397</v>
      </c>
      <c r="BG14" s="22">
        <v>19.3983421911991</v>
      </c>
      <c r="BH14" s="22">
        <v>3.3075086460332996</v>
      </c>
      <c r="BI14" s="22">
        <v>0</v>
      </c>
      <c r="BJ14" s="23">
        <v>22.214109097962695</v>
      </c>
      <c r="BK14" s="24">
        <f>SUM(C14:BJ14)</f>
        <v>1330.2953818989251</v>
      </c>
    </row>
    <row r="15" spans="1:63" s="30" customFormat="1" ht="14.25">
      <c r="A15" s="20"/>
      <c r="B15" s="8" t="s">
        <v>12</v>
      </c>
      <c r="C15" s="26">
        <f>SUM(C14)</f>
        <v>0</v>
      </c>
      <c r="D15" s="27">
        <f>SUM(D14)</f>
        <v>45.9414552205999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94.70244291378538</v>
      </c>
      <c r="I15" s="27">
        <f t="shared" si="2"/>
        <v>345.06645062886497</v>
      </c>
      <c r="J15" s="27">
        <f t="shared" si="2"/>
        <v>0</v>
      </c>
      <c r="K15" s="27">
        <f t="shared" si="2"/>
        <v>0</v>
      </c>
      <c r="L15" s="28">
        <f t="shared" si="2"/>
        <v>252.93655979296122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39.648707997955405</v>
      </c>
      <c r="S15" s="27">
        <f t="shared" si="2"/>
        <v>89.77211374846578</v>
      </c>
      <c r="T15" s="27">
        <f t="shared" si="2"/>
        <v>1.7563380894333</v>
      </c>
      <c r="U15" s="27">
        <f t="shared" si="2"/>
        <v>0</v>
      </c>
      <c r="V15" s="28">
        <f t="shared" si="2"/>
        <v>33.8759670551639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31.503565600393905</v>
      </c>
      <c r="AW15" s="27">
        <f t="shared" si="2"/>
        <v>206.40614331745095</v>
      </c>
      <c r="AX15" s="27">
        <f t="shared" si="2"/>
        <v>6.7102362612665</v>
      </c>
      <c r="AY15" s="27">
        <f t="shared" si="2"/>
        <v>0</v>
      </c>
      <c r="AZ15" s="28">
        <f t="shared" si="2"/>
        <v>124.55356012921862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12.501881208170397</v>
      </c>
      <c r="BG15" s="27">
        <f t="shared" si="2"/>
        <v>19.3983421911991</v>
      </c>
      <c r="BH15" s="27">
        <f t="shared" si="2"/>
        <v>3.3075086460332996</v>
      </c>
      <c r="BI15" s="27">
        <f t="shared" si="2"/>
        <v>0</v>
      </c>
      <c r="BJ15" s="28">
        <f t="shared" si="2"/>
        <v>22.214109097962695</v>
      </c>
      <c r="BK15" s="28">
        <f t="shared" si="2"/>
        <v>1330.2953818989251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4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4.25">
      <c r="A18" s="20"/>
      <c r="B18" s="7" t="s">
        <v>100</v>
      </c>
      <c r="C18" s="21">
        <v>0</v>
      </c>
      <c r="D18" s="22">
        <v>0.5210037985333</v>
      </c>
      <c r="E18" s="22">
        <v>0</v>
      </c>
      <c r="F18" s="22">
        <v>0</v>
      </c>
      <c r="G18" s="23">
        <v>0</v>
      </c>
      <c r="H18" s="21">
        <v>0.0927589560332</v>
      </c>
      <c r="I18" s="22">
        <v>0</v>
      </c>
      <c r="J18" s="22">
        <v>0</v>
      </c>
      <c r="K18" s="22">
        <v>0</v>
      </c>
      <c r="L18" s="23">
        <v>0.4052772974665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0.0389704890998</v>
      </c>
      <c r="S18" s="22">
        <v>0</v>
      </c>
      <c r="T18" s="22">
        <v>0</v>
      </c>
      <c r="U18" s="22">
        <v>0</v>
      </c>
      <c r="V18" s="23">
        <v>0.0844643041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0.39672469003259997</v>
      </c>
      <c r="AW18" s="22">
        <v>1.762752252348351</v>
      </c>
      <c r="AX18" s="22">
        <v>0</v>
      </c>
      <c r="AY18" s="22">
        <v>0</v>
      </c>
      <c r="AZ18" s="23">
        <v>0.7685692693664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0.3696975755325</v>
      </c>
      <c r="BG18" s="22">
        <v>0.0246477994333</v>
      </c>
      <c r="BH18" s="22">
        <v>0</v>
      </c>
      <c r="BI18" s="22">
        <v>0</v>
      </c>
      <c r="BJ18" s="23">
        <v>0.1903577020666</v>
      </c>
      <c r="BK18" s="24">
        <f aca="true" t="shared" si="3" ref="BK18:BK29">SUM(C18:BJ18)</f>
        <v>4.655224134012551</v>
      </c>
    </row>
    <row r="19" spans="1:63" s="25" customFormat="1" ht="14.25">
      <c r="A19" s="20"/>
      <c r="B19" s="7" t="s">
        <v>101</v>
      </c>
      <c r="C19" s="21">
        <v>0</v>
      </c>
      <c r="D19" s="22">
        <v>0.5169405533</v>
      </c>
      <c r="E19" s="22">
        <v>0</v>
      </c>
      <c r="F19" s="22">
        <v>0</v>
      </c>
      <c r="G19" s="23">
        <v>0</v>
      </c>
      <c r="H19" s="21">
        <v>0.053757766966500004</v>
      </c>
      <c r="I19" s="22">
        <v>0.055997370833299996</v>
      </c>
      <c r="J19" s="22">
        <v>0</v>
      </c>
      <c r="K19" s="22">
        <v>0</v>
      </c>
      <c r="L19" s="23">
        <v>0.3324827732666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0.0497359830998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0.1987959154327</v>
      </c>
      <c r="AW19" s="22">
        <v>1.0312815396935975</v>
      </c>
      <c r="AX19" s="22">
        <v>0</v>
      </c>
      <c r="AY19" s="22">
        <v>0</v>
      </c>
      <c r="AZ19" s="23">
        <v>0.8915904626998001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0.0783398589996</v>
      </c>
      <c r="BG19" s="22">
        <v>0</v>
      </c>
      <c r="BH19" s="22">
        <v>0</v>
      </c>
      <c r="BI19" s="22">
        <v>0</v>
      </c>
      <c r="BJ19" s="23">
        <v>0.22024212633329998</v>
      </c>
      <c r="BK19" s="24">
        <f t="shared" si="3"/>
        <v>3.429164350625198</v>
      </c>
    </row>
    <row r="20" spans="1:63" s="25" customFormat="1" ht="14.25">
      <c r="A20" s="20"/>
      <c r="B20" s="7" t="s">
        <v>187</v>
      </c>
      <c r="C20" s="21">
        <v>0</v>
      </c>
      <c r="D20" s="22">
        <v>0.5707258333333</v>
      </c>
      <c r="E20" s="22">
        <v>0</v>
      </c>
      <c r="F20" s="22">
        <v>0</v>
      </c>
      <c r="G20" s="23">
        <v>0</v>
      </c>
      <c r="H20" s="21">
        <v>0.031960646666499996</v>
      </c>
      <c r="I20" s="22">
        <v>0</v>
      </c>
      <c r="J20" s="22">
        <v>0</v>
      </c>
      <c r="K20" s="22">
        <v>0</v>
      </c>
      <c r="L20" s="23">
        <v>199.96749312828405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0.0127216980332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0.0086534485</v>
      </c>
      <c r="AW20" s="22">
        <v>0</v>
      </c>
      <c r="AX20" s="22">
        <v>0</v>
      </c>
      <c r="AY20" s="22">
        <v>0</v>
      </c>
      <c r="AZ20" s="23">
        <v>0.111583878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0.0028465275000000003</v>
      </c>
      <c r="BG20" s="22">
        <v>0</v>
      </c>
      <c r="BH20" s="22">
        <v>0</v>
      </c>
      <c r="BI20" s="22">
        <v>0</v>
      </c>
      <c r="BJ20" s="23">
        <v>0.044405829</v>
      </c>
      <c r="BK20" s="24">
        <f t="shared" si="3"/>
        <v>200.75039098931705</v>
      </c>
    </row>
    <row r="21" spans="1:63" s="25" customFormat="1" ht="14.2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0.0899670905996</v>
      </c>
      <c r="I21" s="22">
        <v>117.65334767666639</v>
      </c>
      <c r="J21" s="22">
        <v>0</v>
      </c>
      <c r="K21" s="22">
        <v>0</v>
      </c>
      <c r="L21" s="23">
        <v>15.3777941450996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0.073723950533</v>
      </c>
      <c r="S21" s="22">
        <v>9.944777499999901</v>
      </c>
      <c r="T21" s="22">
        <v>0</v>
      </c>
      <c r="U21" s="22">
        <v>0</v>
      </c>
      <c r="V21" s="23">
        <v>0.2748126554333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0.21652179426589999</v>
      </c>
      <c r="AW21" s="22">
        <v>10.117874320099698</v>
      </c>
      <c r="AX21" s="22">
        <v>0</v>
      </c>
      <c r="AY21" s="22">
        <v>0</v>
      </c>
      <c r="AZ21" s="23">
        <v>12.863012921965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0.22260772009949997</v>
      </c>
      <c r="BG21" s="22">
        <v>4.6074618333333</v>
      </c>
      <c r="BH21" s="22">
        <v>0</v>
      </c>
      <c r="BI21" s="22">
        <v>0</v>
      </c>
      <c r="BJ21" s="23">
        <v>0.1390980169332</v>
      </c>
      <c r="BK21" s="24">
        <f t="shared" si="3"/>
        <v>171.58099962502837</v>
      </c>
    </row>
    <row r="22" spans="1:63" s="25" customFormat="1" ht="14.25">
      <c r="A22" s="20"/>
      <c r="B22" s="7" t="s">
        <v>103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0.16622166769959998</v>
      </c>
      <c r="I22" s="22">
        <v>140.84329533333312</v>
      </c>
      <c r="J22" s="22">
        <v>0</v>
      </c>
      <c r="K22" s="22">
        <v>0</v>
      </c>
      <c r="L22" s="23">
        <v>4.608655350566201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0.0676950901331</v>
      </c>
      <c r="S22" s="22">
        <v>0.9141527093333001</v>
      </c>
      <c r="T22" s="22">
        <v>0</v>
      </c>
      <c r="U22" s="22">
        <v>0</v>
      </c>
      <c r="V22" s="23">
        <v>1.1781781500666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0.0718427356664</v>
      </c>
      <c r="AW22" s="22">
        <v>0.19114122340767964</v>
      </c>
      <c r="AX22" s="22">
        <v>0</v>
      </c>
      <c r="AY22" s="22">
        <v>0</v>
      </c>
      <c r="AZ22" s="23">
        <v>9.5781394297661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0.0336144909997</v>
      </c>
      <c r="BG22" s="22">
        <v>0</v>
      </c>
      <c r="BH22" s="22">
        <v>0</v>
      </c>
      <c r="BI22" s="22">
        <v>0</v>
      </c>
      <c r="BJ22" s="23">
        <v>0.0263643066666</v>
      </c>
      <c r="BK22" s="24">
        <f t="shared" si="3"/>
        <v>157.67930048763841</v>
      </c>
    </row>
    <row r="23" spans="1:63" s="25" customFormat="1" ht="14.2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0.6291418941332001</v>
      </c>
      <c r="I23" s="22">
        <v>3.7164504426333003</v>
      </c>
      <c r="J23" s="22">
        <v>0</v>
      </c>
      <c r="K23" s="22">
        <v>0</v>
      </c>
      <c r="L23" s="23">
        <v>16.674842522599903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0.4092073537999001</v>
      </c>
      <c r="S23" s="22">
        <v>1.6695926250000002</v>
      </c>
      <c r="T23" s="22">
        <v>0</v>
      </c>
      <c r="U23" s="22">
        <v>0</v>
      </c>
      <c r="V23" s="23">
        <v>8.6234953123999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3.4315480108995002</v>
      </c>
      <c r="AW23" s="22">
        <v>16.67226634065422</v>
      </c>
      <c r="AX23" s="22">
        <v>0.595908</v>
      </c>
      <c r="AY23" s="22">
        <v>0</v>
      </c>
      <c r="AZ23" s="23">
        <v>37.9251978240322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1.7932271990663002</v>
      </c>
      <c r="BG23" s="22">
        <v>0.30390116180000004</v>
      </c>
      <c r="BH23" s="22">
        <v>0</v>
      </c>
      <c r="BI23" s="22">
        <v>0</v>
      </c>
      <c r="BJ23" s="23">
        <v>19.331368998532998</v>
      </c>
      <c r="BK23" s="24">
        <f t="shared" si="3"/>
        <v>111.77614768555142</v>
      </c>
    </row>
    <row r="24" spans="1:63" s="25" customFormat="1" ht="14.2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0.18993732666640004</v>
      </c>
      <c r="I24" s="22">
        <v>112.3639331916664</v>
      </c>
      <c r="J24" s="22">
        <v>0</v>
      </c>
      <c r="K24" s="22">
        <v>0</v>
      </c>
      <c r="L24" s="23">
        <v>12.2255620499997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0.0033067083333000002</v>
      </c>
      <c r="S24" s="22">
        <v>0</v>
      </c>
      <c r="T24" s="22">
        <v>0</v>
      </c>
      <c r="U24" s="22">
        <v>0</v>
      </c>
      <c r="V24" s="23">
        <v>0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0.061809540233099994</v>
      </c>
      <c r="AW24" s="22">
        <v>7.091783999593427</v>
      </c>
      <c r="AX24" s="22">
        <v>0</v>
      </c>
      <c r="AY24" s="22">
        <v>0</v>
      </c>
      <c r="AZ24" s="23">
        <v>6.5868019844325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0.07424598806659999</v>
      </c>
      <c r="BG24" s="22">
        <v>0</v>
      </c>
      <c r="BH24" s="22">
        <v>0</v>
      </c>
      <c r="BI24" s="22">
        <v>0</v>
      </c>
      <c r="BJ24" s="23">
        <v>0.0843930162666</v>
      </c>
      <c r="BK24" s="24">
        <f t="shared" si="3"/>
        <v>138.68177380525802</v>
      </c>
    </row>
    <row r="25" spans="1:63" s="25" customFormat="1" ht="14.2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0.3640416455994</v>
      </c>
      <c r="I25" s="22">
        <v>1.0574720435666</v>
      </c>
      <c r="J25" s="22">
        <v>0</v>
      </c>
      <c r="K25" s="22">
        <v>0</v>
      </c>
      <c r="L25" s="23">
        <v>9.979354136332901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0.046047913333099995</v>
      </c>
      <c r="S25" s="22">
        <v>0</v>
      </c>
      <c r="T25" s="22">
        <v>0</v>
      </c>
      <c r="U25" s="22">
        <v>0</v>
      </c>
      <c r="V25" s="23">
        <v>0.4621857137665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0.5533278477992001</v>
      </c>
      <c r="AW25" s="22">
        <v>2.8268601674614384</v>
      </c>
      <c r="AX25" s="22">
        <v>0</v>
      </c>
      <c r="AY25" s="22">
        <v>0</v>
      </c>
      <c r="AZ25" s="23">
        <v>16.270796660798098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0.1192853716996</v>
      </c>
      <c r="BG25" s="22">
        <v>0.4804002869333</v>
      </c>
      <c r="BH25" s="22">
        <v>0</v>
      </c>
      <c r="BI25" s="22">
        <v>0</v>
      </c>
      <c r="BJ25" s="23">
        <v>1.0705840183332</v>
      </c>
      <c r="BK25" s="24">
        <f t="shared" si="3"/>
        <v>33.23035580562334</v>
      </c>
    </row>
    <row r="26" spans="1:63" s="25" customFormat="1" ht="14.2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0.17159641800000003</v>
      </c>
      <c r="I26" s="22">
        <v>110.36623625000001</v>
      </c>
      <c r="J26" s="22">
        <v>0</v>
      </c>
      <c r="K26" s="22">
        <v>0</v>
      </c>
      <c r="L26" s="23">
        <v>99.5460041439333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0.13539099096660004</v>
      </c>
      <c r="S26" s="22">
        <v>14.860207843</v>
      </c>
      <c r="T26" s="22">
        <v>0</v>
      </c>
      <c r="U26" s="22">
        <v>0</v>
      </c>
      <c r="V26" s="23">
        <v>5.159099103066601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0.44005510099909995</v>
      </c>
      <c r="AW26" s="22">
        <v>12.367328017951948</v>
      </c>
      <c r="AX26" s="22">
        <v>0</v>
      </c>
      <c r="AY26" s="22">
        <v>0</v>
      </c>
      <c r="AZ26" s="23">
        <v>23.8099887582306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0.1178241692663</v>
      </c>
      <c r="BG26" s="22">
        <v>0</v>
      </c>
      <c r="BH26" s="22">
        <v>0</v>
      </c>
      <c r="BI26" s="22">
        <v>0</v>
      </c>
      <c r="BJ26" s="23">
        <v>1.1829787666665001</v>
      </c>
      <c r="BK26" s="24">
        <f t="shared" si="3"/>
        <v>268.15670956208106</v>
      </c>
    </row>
    <row r="27" spans="1:63" s="25" customFormat="1" ht="14.2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0.39805469376619995</v>
      </c>
      <c r="I27" s="22">
        <v>4.0806022482332</v>
      </c>
      <c r="J27" s="22">
        <v>0</v>
      </c>
      <c r="K27" s="22">
        <v>0</v>
      </c>
      <c r="L27" s="23">
        <v>4.9963074072661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0.2404207086663</v>
      </c>
      <c r="S27" s="22">
        <v>5.0697673166666</v>
      </c>
      <c r="T27" s="22">
        <v>0</v>
      </c>
      <c r="U27" s="22">
        <v>0</v>
      </c>
      <c r="V27" s="23">
        <v>3.1268765763995003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1.2236493861306</v>
      </c>
      <c r="AW27" s="22">
        <v>2.988159838181745</v>
      </c>
      <c r="AX27" s="22">
        <v>0</v>
      </c>
      <c r="AY27" s="22">
        <v>0</v>
      </c>
      <c r="AZ27" s="23">
        <v>16.269819979763604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1.8928571504640996</v>
      </c>
      <c r="BG27" s="22">
        <v>1.7398699896998</v>
      </c>
      <c r="BH27" s="22">
        <v>0</v>
      </c>
      <c r="BI27" s="22">
        <v>0</v>
      </c>
      <c r="BJ27" s="23">
        <v>6.541580642631601</v>
      </c>
      <c r="BK27" s="24">
        <f t="shared" si="3"/>
        <v>48.56796593786935</v>
      </c>
    </row>
    <row r="28" spans="1:63" s="25" customFormat="1" ht="14.2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0.118588421333</v>
      </c>
      <c r="I28" s="22">
        <v>57.77178607909979</v>
      </c>
      <c r="J28" s="22">
        <v>0</v>
      </c>
      <c r="K28" s="22">
        <v>0</v>
      </c>
      <c r="L28" s="23">
        <v>51.7314441289663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0.0649689304663</v>
      </c>
      <c r="S28" s="22">
        <v>0.032418008333300004</v>
      </c>
      <c r="T28" s="22">
        <v>0</v>
      </c>
      <c r="U28" s="22">
        <v>0</v>
      </c>
      <c r="V28" s="23">
        <v>0.48559064369970006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0.3098564928992</v>
      </c>
      <c r="AW28" s="22">
        <v>2.6661992856104937</v>
      </c>
      <c r="AX28" s="22">
        <v>0</v>
      </c>
      <c r="AY28" s="22">
        <v>0</v>
      </c>
      <c r="AZ28" s="23">
        <v>9.212999166932201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0.15879437813299999</v>
      </c>
      <c r="BG28" s="22">
        <v>0</v>
      </c>
      <c r="BH28" s="22">
        <v>0</v>
      </c>
      <c r="BI28" s="22">
        <v>0</v>
      </c>
      <c r="BJ28" s="23">
        <v>2.552130842533</v>
      </c>
      <c r="BK28" s="24">
        <f t="shared" si="3"/>
        <v>125.10477637800628</v>
      </c>
    </row>
    <row r="29" spans="1:63" s="25" customFormat="1" ht="14.2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0.26207447096630004</v>
      </c>
      <c r="I29" s="22">
        <v>373.85334564079966</v>
      </c>
      <c r="J29" s="22">
        <v>0</v>
      </c>
      <c r="K29" s="22">
        <v>0</v>
      </c>
      <c r="L29" s="23">
        <v>24.698160579266297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0.06807970749969999</v>
      </c>
      <c r="S29" s="22">
        <v>1.4173546723333</v>
      </c>
      <c r="T29" s="22">
        <v>0</v>
      </c>
      <c r="U29" s="22">
        <v>0</v>
      </c>
      <c r="V29" s="23">
        <v>2.3564315094332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0.506270297866</v>
      </c>
      <c r="AW29" s="22">
        <v>1.290139462304467</v>
      </c>
      <c r="AX29" s="22">
        <v>0</v>
      </c>
      <c r="AY29" s="22">
        <v>0</v>
      </c>
      <c r="AZ29" s="23">
        <v>14.5632263077986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0.1129279840329</v>
      </c>
      <c r="BG29" s="22">
        <v>0</v>
      </c>
      <c r="BH29" s="22">
        <v>0</v>
      </c>
      <c r="BI29" s="22">
        <v>0</v>
      </c>
      <c r="BJ29" s="23">
        <v>27.116772544433</v>
      </c>
      <c r="BK29" s="24">
        <f t="shared" si="3"/>
        <v>446.24478317673345</v>
      </c>
    </row>
    <row r="30" spans="1:63" s="25" customFormat="1" ht="14.2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0.0525385788663</v>
      </c>
      <c r="I30" s="22">
        <v>98.34807866666641</v>
      </c>
      <c r="J30" s="22">
        <v>0</v>
      </c>
      <c r="K30" s="22">
        <v>0</v>
      </c>
      <c r="L30" s="23">
        <v>6.0842585948663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0.007246700033099999</v>
      </c>
      <c r="S30" s="22">
        <v>0</v>
      </c>
      <c r="T30" s="22">
        <v>0</v>
      </c>
      <c r="U30" s="22">
        <v>0</v>
      </c>
      <c r="V30" s="23">
        <v>0.0013005239666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0.45348142516589995</v>
      </c>
      <c r="AW30" s="22">
        <v>1.1774244751143688</v>
      </c>
      <c r="AX30" s="22">
        <v>0</v>
      </c>
      <c r="AY30" s="22">
        <v>0</v>
      </c>
      <c r="AZ30" s="23">
        <v>36.866853112699204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0.019909507166599998</v>
      </c>
      <c r="BG30" s="22">
        <v>0</v>
      </c>
      <c r="BH30" s="22">
        <v>0</v>
      </c>
      <c r="BI30" s="22">
        <v>0</v>
      </c>
      <c r="BJ30" s="23">
        <v>0.2247847583332</v>
      </c>
      <c r="BK30" s="24">
        <f aca="true" t="shared" si="4" ref="BK30:BK39">SUM(C30:BJ30)</f>
        <v>143.235876342878</v>
      </c>
    </row>
    <row r="31" spans="1:63" s="25" customFormat="1" ht="14.2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0.10565904999999999</v>
      </c>
      <c r="I31" s="22">
        <v>121.2024388808332</v>
      </c>
      <c r="J31" s="22">
        <v>0</v>
      </c>
      <c r="K31" s="22">
        <v>0</v>
      </c>
      <c r="L31" s="23">
        <v>13.038751842099902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0.030924710999999997</v>
      </c>
      <c r="S31" s="22">
        <v>0</v>
      </c>
      <c r="T31" s="22">
        <v>0</v>
      </c>
      <c r="U31" s="22">
        <v>0</v>
      </c>
      <c r="V31" s="23">
        <v>1.2900378391332998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0.0843904403329</v>
      </c>
      <c r="AW31" s="22">
        <v>0.3709183127936854</v>
      </c>
      <c r="AX31" s="22">
        <v>0</v>
      </c>
      <c r="AY31" s="22">
        <v>0</v>
      </c>
      <c r="AZ31" s="23">
        <v>3.8622041688329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0.0345348011331</v>
      </c>
      <c r="BG31" s="22">
        <v>0</v>
      </c>
      <c r="BH31" s="22">
        <v>0</v>
      </c>
      <c r="BI31" s="22">
        <v>0</v>
      </c>
      <c r="BJ31" s="23">
        <v>2.3022516</v>
      </c>
      <c r="BK31" s="24">
        <f t="shared" si="4"/>
        <v>142.32211164615902</v>
      </c>
    </row>
    <row r="32" spans="1:63" s="25" customFormat="1" ht="14.2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0.9619316549993001</v>
      </c>
      <c r="I32" s="22">
        <v>12.6157593179998</v>
      </c>
      <c r="J32" s="22">
        <v>0</v>
      </c>
      <c r="K32" s="22">
        <v>0</v>
      </c>
      <c r="L32" s="23">
        <v>11.894760605332802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0.613638637732</v>
      </c>
      <c r="S32" s="22">
        <v>0.0293469583333</v>
      </c>
      <c r="T32" s="22">
        <v>0</v>
      </c>
      <c r="U32" s="22">
        <v>0</v>
      </c>
      <c r="V32" s="23">
        <v>6.985168995066001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4.4309831130987</v>
      </c>
      <c r="AW32" s="22">
        <v>19.118006183855066</v>
      </c>
      <c r="AX32" s="22">
        <v>0.1153454</v>
      </c>
      <c r="AY32" s="22">
        <v>0</v>
      </c>
      <c r="AZ32" s="23">
        <v>28.4563685546318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3.3418437767651</v>
      </c>
      <c r="BG32" s="22">
        <v>7.7898342871666</v>
      </c>
      <c r="BH32" s="22">
        <v>0</v>
      </c>
      <c r="BI32" s="22">
        <v>0</v>
      </c>
      <c r="BJ32" s="23">
        <v>30.544280018832296</v>
      </c>
      <c r="BK32" s="24">
        <f t="shared" si="4"/>
        <v>126.89726750381277</v>
      </c>
    </row>
    <row r="33" spans="1:63" s="25" customFormat="1" ht="14.2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0.08074706719949999</v>
      </c>
      <c r="I33" s="22">
        <v>24.256466396666497</v>
      </c>
      <c r="J33" s="22">
        <v>0</v>
      </c>
      <c r="K33" s="22">
        <v>0</v>
      </c>
      <c r="L33" s="23">
        <v>3.7521353745666004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0.019332621999799997</v>
      </c>
      <c r="S33" s="22">
        <v>0</v>
      </c>
      <c r="T33" s="22">
        <v>0</v>
      </c>
      <c r="U33" s="22">
        <v>0</v>
      </c>
      <c r="V33" s="23">
        <v>11.2931682263666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0.0761007441997</v>
      </c>
      <c r="AW33" s="22">
        <v>9.738855706624221</v>
      </c>
      <c r="AX33" s="22">
        <v>0</v>
      </c>
      <c r="AY33" s="22">
        <v>0</v>
      </c>
      <c r="AZ33" s="23">
        <v>5.974003133999401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0.0198155717998</v>
      </c>
      <c r="BG33" s="22">
        <v>0</v>
      </c>
      <c r="BH33" s="22">
        <v>0</v>
      </c>
      <c r="BI33" s="22">
        <v>0</v>
      </c>
      <c r="BJ33" s="23">
        <v>0.6756012466666</v>
      </c>
      <c r="BK33" s="24">
        <f t="shared" si="4"/>
        <v>55.886226090088726</v>
      </c>
    </row>
    <row r="34" spans="1:63" s="25" customFormat="1" ht="14.2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0.061800984666500004</v>
      </c>
      <c r="I34" s="22">
        <v>9.7580499999999</v>
      </c>
      <c r="J34" s="22">
        <v>0</v>
      </c>
      <c r="K34" s="22">
        <v>0</v>
      </c>
      <c r="L34" s="23">
        <v>14.8429233037664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0.024730977599599996</v>
      </c>
      <c r="S34" s="22">
        <v>0</v>
      </c>
      <c r="T34" s="22">
        <v>0</v>
      </c>
      <c r="U34" s="22">
        <v>0</v>
      </c>
      <c r="V34" s="23">
        <v>0.006505366666599999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13.5122711851</v>
      </c>
      <c r="AW34" s="22">
        <v>3.347994110562649</v>
      </c>
      <c r="AX34" s="22">
        <v>0</v>
      </c>
      <c r="AY34" s="22">
        <v>0</v>
      </c>
      <c r="AZ34" s="23">
        <v>9.220126871599902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0.023885775499999998</v>
      </c>
      <c r="BG34" s="22">
        <v>0</v>
      </c>
      <c r="BH34" s="22">
        <v>0</v>
      </c>
      <c r="BI34" s="22">
        <v>0</v>
      </c>
      <c r="BJ34" s="23">
        <v>0.9295956487</v>
      </c>
      <c r="BK34" s="24">
        <f>SUM(C34:BJ34)</f>
        <v>51.727884224161556</v>
      </c>
    </row>
    <row r="35" spans="1:63" s="25" customFormat="1" ht="14.2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1.1468501072997999</v>
      </c>
      <c r="I35" s="22">
        <v>1.2721410134664999</v>
      </c>
      <c r="J35" s="22">
        <v>4.8485308666666</v>
      </c>
      <c r="K35" s="22">
        <v>0</v>
      </c>
      <c r="L35" s="23">
        <v>3.1497509928663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0.5429043255992</v>
      </c>
      <c r="S35" s="22">
        <v>0.9938814786665</v>
      </c>
      <c r="T35" s="22">
        <v>2.5187173333333</v>
      </c>
      <c r="U35" s="22">
        <v>0</v>
      </c>
      <c r="V35" s="23">
        <v>10.649252432499598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2.2514639787636</v>
      </c>
      <c r="AW35" s="22">
        <v>3.9873305532317773</v>
      </c>
      <c r="AX35" s="22">
        <v>0</v>
      </c>
      <c r="AY35" s="22">
        <v>0</v>
      </c>
      <c r="AZ35" s="23">
        <v>13.3432673005984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3.1881892882964005</v>
      </c>
      <c r="BG35" s="22">
        <v>9.855842733132903</v>
      </c>
      <c r="BH35" s="22">
        <v>0.062134766666600005</v>
      </c>
      <c r="BI35" s="22">
        <v>0</v>
      </c>
      <c r="BJ35" s="23">
        <v>11.8137994048646</v>
      </c>
      <c r="BK35" s="24">
        <f t="shared" si="4"/>
        <v>69.62405657595208</v>
      </c>
    </row>
    <row r="36" spans="1:63" s="25" customFormat="1" ht="14.2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0.062697355933</v>
      </c>
      <c r="I36" s="22">
        <v>7.2622419999999</v>
      </c>
      <c r="J36" s="22">
        <v>0</v>
      </c>
      <c r="K36" s="22">
        <v>0</v>
      </c>
      <c r="L36" s="23">
        <v>1.4923907309998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0.0169452313332</v>
      </c>
      <c r="S36" s="22">
        <v>3.1469715333332</v>
      </c>
      <c r="T36" s="22">
        <v>0</v>
      </c>
      <c r="U36" s="22">
        <v>0</v>
      </c>
      <c r="V36" s="23">
        <v>0.0127089234999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0.13693418136660002</v>
      </c>
      <c r="AW36" s="22">
        <v>8.531980209965408</v>
      </c>
      <c r="AX36" s="22">
        <v>0</v>
      </c>
      <c r="AY36" s="22">
        <v>0</v>
      </c>
      <c r="AZ36" s="23">
        <v>2.6761880767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0.026463338</v>
      </c>
      <c r="BG36" s="22">
        <v>0</v>
      </c>
      <c r="BH36" s="22">
        <v>0</v>
      </c>
      <c r="BI36" s="22">
        <v>0</v>
      </c>
      <c r="BJ36" s="23">
        <v>1.4625707356666</v>
      </c>
      <c r="BK36" s="24">
        <f t="shared" si="4"/>
        <v>24.82809231679761</v>
      </c>
    </row>
    <row r="37" spans="1:63" s="25" customFormat="1" ht="14.2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0.0344514087998</v>
      </c>
      <c r="I37" s="22">
        <v>121.34683686899969</v>
      </c>
      <c r="J37" s="22">
        <v>0</v>
      </c>
      <c r="K37" s="22">
        <v>0</v>
      </c>
      <c r="L37" s="23">
        <v>6.536042109532901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0.014086889666500001</v>
      </c>
      <c r="S37" s="22">
        <v>0</v>
      </c>
      <c r="T37" s="22">
        <v>0</v>
      </c>
      <c r="U37" s="22">
        <v>0</v>
      </c>
      <c r="V37" s="23">
        <v>0.6428744193332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0.1156545575331</v>
      </c>
      <c r="AW37" s="22">
        <v>0.031783709097218706</v>
      </c>
      <c r="AX37" s="22">
        <v>0</v>
      </c>
      <c r="AY37" s="22">
        <v>0</v>
      </c>
      <c r="AZ37" s="23">
        <v>11.592196788866099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0.0435050580332</v>
      </c>
      <c r="BG37" s="22">
        <v>0</v>
      </c>
      <c r="BH37" s="22">
        <v>0</v>
      </c>
      <c r="BI37" s="22">
        <v>0</v>
      </c>
      <c r="BJ37" s="23">
        <v>1.3349288396664</v>
      </c>
      <c r="BK37" s="24">
        <f t="shared" si="4"/>
        <v>141.6923606495281</v>
      </c>
    </row>
    <row r="38" spans="1:63" s="25" customFormat="1" ht="14.25">
      <c r="A38" s="20"/>
      <c r="B38" s="7" t="s">
        <v>119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0.1147261658666</v>
      </c>
      <c r="I38" s="22">
        <v>29.6638020755333</v>
      </c>
      <c r="J38" s="22">
        <v>0</v>
      </c>
      <c r="K38" s="22">
        <v>0</v>
      </c>
      <c r="L38" s="23">
        <v>6.667279077600001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0.06994894299990001</v>
      </c>
      <c r="S38" s="22">
        <v>0</v>
      </c>
      <c r="T38" s="22">
        <v>0</v>
      </c>
      <c r="U38" s="22">
        <v>0</v>
      </c>
      <c r="V38" s="23">
        <v>0.0025435979999999998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0.7380001554997</v>
      </c>
      <c r="AW38" s="22">
        <v>0.6193118314607072</v>
      </c>
      <c r="AX38" s="22">
        <v>0</v>
      </c>
      <c r="AY38" s="22">
        <v>0</v>
      </c>
      <c r="AZ38" s="23">
        <v>9.2115305958323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0.0214634194996</v>
      </c>
      <c r="BG38" s="22">
        <v>0</v>
      </c>
      <c r="BH38" s="22">
        <v>0</v>
      </c>
      <c r="BI38" s="22">
        <v>0</v>
      </c>
      <c r="BJ38" s="23">
        <v>1.253857702633</v>
      </c>
      <c r="BK38" s="24">
        <f t="shared" si="4"/>
        <v>48.36246356492511</v>
      </c>
    </row>
    <row r="39" spans="1:63" s="25" customFormat="1" ht="14.2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82.5084341496333</v>
      </c>
      <c r="I39" s="22">
        <v>52.778662500000394</v>
      </c>
      <c r="J39" s="22">
        <v>0</v>
      </c>
      <c r="K39" s="22">
        <v>0</v>
      </c>
      <c r="L39" s="23">
        <v>2.9535740753666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0.0158971875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0.0717178573333</v>
      </c>
      <c r="AW39" s="22">
        <v>0</v>
      </c>
      <c r="AX39" s="22">
        <v>0</v>
      </c>
      <c r="AY39" s="22">
        <v>0</v>
      </c>
      <c r="AZ39" s="23">
        <v>1.5252671066665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0.0006313191665999999</v>
      </c>
      <c r="BG39" s="22">
        <v>0</v>
      </c>
      <c r="BH39" s="22">
        <v>0</v>
      </c>
      <c r="BI39" s="22">
        <v>0</v>
      </c>
      <c r="BJ39" s="23">
        <v>1.2626383333333</v>
      </c>
      <c r="BK39" s="24">
        <f t="shared" si="4"/>
        <v>141.116822529</v>
      </c>
    </row>
    <row r="40" spans="1:63" s="25" customFormat="1" ht="14.2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0.42934722466569997</v>
      </c>
      <c r="I40" s="22">
        <v>6.734595648166399</v>
      </c>
      <c r="J40" s="22">
        <v>1.4769945833331999</v>
      </c>
      <c r="K40" s="22">
        <v>0</v>
      </c>
      <c r="L40" s="23">
        <v>10.2501732595326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0.43891581526580004</v>
      </c>
      <c r="S40" s="22">
        <v>0.0236319133333</v>
      </c>
      <c r="T40" s="22">
        <v>0.11815956666659999</v>
      </c>
      <c r="U40" s="22">
        <v>0</v>
      </c>
      <c r="V40" s="23">
        <v>2.1076465950663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1.8247018662994001</v>
      </c>
      <c r="AW40" s="22">
        <v>6.429542624993259</v>
      </c>
      <c r="AX40" s="22">
        <v>0</v>
      </c>
      <c r="AY40" s="22">
        <v>0</v>
      </c>
      <c r="AZ40" s="23">
        <v>29.231552801632297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2.5525238745323002</v>
      </c>
      <c r="BG40" s="22">
        <v>1.2687558597000002</v>
      </c>
      <c r="BH40" s="22">
        <v>0</v>
      </c>
      <c r="BI40" s="22">
        <v>0</v>
      </c>
      <c r="BJ40" s="23">
        <v>10.9633395394326</v>
      </c>
      <c r="BK40" s="24">
        <f>SUM(C40:BJ40)</f>
        <v>73.84988117261975</v>
      </c>
    </row>
    <row r="41" spans="1:63" s="25" customFormat="1" ht="14.25">
      <c r="A41" s="20"/>
      <c r="B41" s="7" t="s">
        <v>122</v>
      </c>
      <c r="C41" s="21">
        <v>0</v>
      </c>
      <c r="D41" s="22">
        <v>2.5225853333333</v>
      </c>
      <c r="E41" s="22">
        <v>0</v>
      </c>
      <c r="F41" s="22">
        <v>0</v>
      </c>
      <c r="G41" s="23">
        <v>0</v>
      </c>
      <c r="H41" s="21">
        <v>0.044145243333199996</v>
      </c>
      <c r="I41" s="22">
        <v>4.0361365333333</v>
      </c>
      <c r="J41" s="22">
        <v>0</v>
      </c>
      <c r="K41" s="22">
        <v>0</v>
      </c>
      <c r="L41" s="23">
        <v>5.8482410981329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0.0075677559997999995</v>
      </c>
      <c r="S41" s="22">
        <v>0</v>
      </c>
      <c r="T41" s="22">
        <v>0</v>
      </c>
      <c r="U41" s="22">
        <v>0</v>
      </c>
      <c r="V41" s="23">
        <v>5.7073493166666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0.09706242433290001</v>
      </c>
      <c r="AW41" s="22">
        <v>5.424738412121523</v>
      </c>
      <c r="AX41" s="22">
        <v>0</v>
      </c>
      <c r="AY41" s="22">
        <v>0</v>
      </c>
      <c r="AZ41" s="23">
        <v>2.6345141834993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0.04901240946640001</v>
      </c>
      <c r="BG41" s="22">
        <v>0</v>
      </c>
      <c r="BH41" s="22">
        <v>0</v>
      </c>
      <c r="BI41" s="22">
        <v>0</v>
      </c>
      <c r="BJ41" s="23">
        <v>1.2524183333333</v>
      </c>
      <c r="BK41" s="24">
        <f>SUM(C41:BJ41)</f>
        <v>27.623771043552523</v>
      </c>
    </row>
    <row r="42" spans="1:63" s="25" customFormat="1" ht="14.2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1.2760127293659003</v>
      </c>
      <c r="I42" s="22">
        <v>0.9686383797999</v>
      </c>
      <c r="J42" s="22">
        <v>0.3019956666666</v>
      </c>
      <c r="K42" s="22">
        <v>0</v>
      </c>
      <c r="L42" s="23">
        <v>6.1420195020329995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0.5315372326326999</v>
      </c>
      <c r="S42" s="22">
        <v>6.0891489998665</v>
      </c>
      <c r="T42" s="22">
        <v>0</v>
      </c>
      <c r="U42" s="22">
        <v>0</v>
      </c>
      <c r="V42" s="23">
        <v>1.7899887154662002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1.5198616769329996</v>
      </c>
      <c r="AW42" s="22">
        <v>2.3193665575705973</v>
      </c>
      <c r="AX42" s="22">
        <v>0.17818785</v>
      </c>
      <c r="AY42" s="22">
        <v>0</v>
      </c>
      <c r="AZ42" s="23">
        <v>27.934882768366204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1.4851446188994</v>
      </c>
      <c r="BG42" s="22">
        <v>4.0798959264</v>
      </c>
      <c r="BH42" s="22">
        <v>0</v>
      </c>
      <c r="BI42" s="22">
        <v>0</v>
      </c>
      <c r="BJ42" s="23">
        <v>7.630946712199698</v>
      </c>
      <c r="BK42" s="24">
        <f>SUM(C42:BJ42)</f>
        <v>62.2476273361997</v>
      </c>
    </row>
    <row r="43" spans="1:63" s="25" customFormat="1" ht="14.2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0.14571616619990002</v>
      </c>
      <c r="I43" s="22">
        <v>6.31466</v>
      </c>
      <c r="J43" s="22">
        <v>0</v>
      </c>
      <c r="K43" s="22">
        <v>0</v>
      </c>
      <c r="L43" s="23">
        <v>6.47884116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0.0214048573999</v>
      </c>
      <c r="S43" s="22">
        <v>0</v>
      </c>
      <c r="T43" s="22">
        <v>0</v>
      </c>
      <c r="U43" s="22">
        <v>0</v>
      </c>
      <c r="V43" s="23">
        <v>1.6478517362665999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0.0802004014666</v>
      </c>
      <c r="AW43" s="22">
        <v>1.7985093250182755</v>
      </c>
      <c r="AX43" s="22">
        <v>0</v>
      </c>
      <c r="AY43" s="22">
        <v>0</v>
      </c>
      <c r="AZ43" s="23">
        <v>10.002210965933301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0.09589450950000002</v>
      </c>
      <c r="BG43" s="22">
        <v>0</v>
      </c>
      <c r="BH43" s="22">
        <v>0</v>
      </c>
      <c r="BI43" s="22">
        <v>0</v>
      </c>
      <c r="BJ43" s="23">
        <v>0.32783561120000004</v>
      </c>
      <c r="BK43" s="24">
        <f>SUM(C43:BJ43)</f>
        <v>26.913124732984578</v>
      </c>
    </row>
    <row r="44" spans="1:63" s="25" customFormat="1" ht="14.2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0.1042034888333</v>
      </c>
      <c r="I44" s="22">
        <v>31.9843392397666</v>
      </c>
      <c r="J44" s="22">
        <v>0</v>
      </c>
      <c r="K44" s="22">
        <v>0</v>
      </c>
      <c r="L44" s="23">
        <v>7.72203225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0.020089839999999998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0.1759391962659</v>
      </c>
      <c r="AW44" s="22">
        <v>3.116836666286296</v>
      </c>
      <c r="AX44" s="22">
        <v>0</v>
      </c>
      <c r="AY44" s="22">
        <v>0</v>
      </c>
      <c r="AZ44" s="23">
        <v>7.314361379299399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0.0835312226664</v>
      </c>
      <c r="BG44" s="22">
        <v>0</v>
      </c>
      <c r="BH44" s="22">
        <v>0</v>
      </c>
      <c r="BI44" s="22">
        <v>0</v>
      </c>
      <c r="BJ44" s="23">
        <v>1.2997208899998998</v>
      </c>
      <c r="BK44" s="24">
        <f>SUM(C44:BJ44)</f>
        <v>51.821054173117794</v>
      </c>
    </row>
    <row r="45" spans="1:63" s="25" customFormat="1" ht="14.2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0.2351273818995</v>
      </c>
      <c r="I45" s="22">
        <v>0.7469566549999</v>
      </c>
      <c r="J45" s="22">
        <v>0</v>
      </c>
      <c r="K45" s="22">
        <v>0</v>
      </c>
      <c r="L45" s="23">
        <v>2.0960958791331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0.375090563433</v>
      </c>
      <c r="S45" s="22">
        <v>0.0060728183333</v>
      </c>
      <c r="T45" s="22">
        <v>0</v>
      </c>
      <c r="U45" s="22">
        <v>0</v>
      </c>
      <c r="V45" s="23">
        <v>1.1679453839664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0.9614821023969</v>
      </c>
      <c r="AW45" s="22">
        <v>1.723441764323329</v>
      </c>
      <c r="AX45" s="22">
        <v>0.0822018527</v>
      </c>
      <c r="AY45" s="22">
        <v>0</v>
      </c>
      <c r="AZ45" s="23">
        <v>10.790790031997398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1.4718171319965996</v>
      </c>
      <c r="BG45" s="22">
        <v>9.173144411833</v>
      </c>
      <c r="BH45" s="22">
        <v>0</v>
      </c>
      <c r="BI45" s="22">
        <v>0</v>
      </c>
      <c r="BJ45" s="23">
        <v>4.1965920381988</v>
      </c>
      <c r="BK45" s="24">
        <f aca="true" t="shared" si="5" ref="BK45:BK62">SUM(C45:BJ45)</f>
        <v>33.02675801521122</v>
      </c>
    </row>
    <row r="46" spans="1:63" s="25" customFormat="1" ht="14.25">
      <c r="A46" s="20"/>
      <c r="B46" s="7" t="s">
        <v>127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0.043066547799900004</v>
      </c>
      <c r="I46" s="22">
        <v>6.2433383333333</v>
      </c>
      <c r="J46" s="22">
        <v>0</v>
      </c>
      <c r="K46" s="22">
        <v>0</v>
      </c>
      <c r="L46" s="23">
        <v>5.924303744499699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0.0031216691665</v>
      </c>
      <c r="S46" s="22">
        <v>1.5870566043332999</v>
      </c>
      <c r="T46" s="22">
        <v>0</v>
      </c>
      <c r="U46" s="22">
        <v>0</v>
      </c>
      <c r="V46" s="23">
        <v>1.3459388778999999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0.0148818399999</v>
      </c>
      <c r="AW46" s="22">
        <v>2.4803066667943097</v>
      </c>
      <c r="AX46" s="22">
        <v>0</v>
      </c>
      <c r="AY46" s="22">
        <v>0</v>
      </c>
      <c r="AZ46" s="23">
        <v>5.8997079288325995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0.024182989999999998</v>
      </c>
      <c r="BG46" s="22">
        <v>0</v>
      </c>
      <c r="BH46" s="22">
        <v>0</v>
      </c>
      <c r="BI46" s="22">
        <v>0</v>
      </c>
      <c r="BJ46" s="23">
        <v>4.4025443333333</v>
      </c>
      <c r="BK46" s="24">
        <f t="shared" si="5"/>
        <v>27.968449535992807</v>
      </c>
    </row>
    <row r="47" spans="1:63" s="25" customFormat="1" ht="14.2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0.3782897699327999</v>
      </c>
      <c r="I47" s="22">
        <v>0.8860451527332001</v>
      </c>
      <c r="J47" s="22">
        <v>1.1946113333333002</v>
      </c>
      <c r="K47" s="22">
        <v>0</v>
      </c>
      <c r="L47" s="23">
        <v>6.656286178599601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0.33329413423279997</v>
      </c>
      <c r="S47" s="22">
        <v>0</v>
      </c>
      <c r="T47" s="22">
        <v>5.9851940709333</v>
      </c>
      <c r="U47" s="22">
        <v>0</v>
      </c>
      <c r="V47" s="23">
        <v>1.2107685328662001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0.8391761807641998</v>
      </c>
      <c r="AW47" s="22">
        <v>0.8018019380561148</v>
      </c>
      <c r="AX47" s="22">
        <v>0</v>
      </c>
      <c r="AY47" s="22">
        <v>0</v>
      </c>
      <c r="AZ47" s="23">
        <v>13.552592244463401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1.0944304804976002</v>
      </c>
      <c r="BG47" s="22">
        <v>0.0529048199999</v>
      </c>
      <c r="BH47" s="22">
        <v>0</v>
      </c>
      <c r="BI47" s="22">
        <v>0</v>
      </c>
      <c r="BJ47" s="23">
        <v>4.3175855348988</v>
      </c>
      <c r="BK47" s="24">
        <f t="shared" si="5"/>
        <v>37.30298037131122</v>
      </c>
    </row>
    <row r="48" spans="1:63" s="25" customFormat="1" ht="14.2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0.11436317753320001</v>
      </c>
      <c r="I48" s="22">
        <v>18.5473849999999</v>
      </c>
      <c r="J48" s="22">
        <v>0</v>
      </c>
      <c r="K48" s="22">
        <v>0</v>
      </c>
      <c r="L48" s="23">
        <v>0.0383312623332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0.0383312623331</v>
      </c>
      <c r="S48" s="22">
        <v>0</v>
      </c>
      <c r="T48" s="22">
        <v>0</v>
      </c>
      <c r="U48" s="22">
        <v>0</v>
      </c>
      <c r="V48" s="23">
        <v>0.5255092416666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0.0012331943333</v>
      </c>
      <c r="AW48" s="22">
        <v>7.399166000024335</v>
      </c>
      <c r="AX48" s="22">
        <v>0</v>
      </c>
      <c r="AY48" s="22">
        <v>0</v>
      </c>
      <c r="AZ48" s="23">
        <v>1.9854428766665002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0.0104574879666</v>
      </c>
      <c r="BG48" s="22">
        <v>0</v>
      </c>
      <c r="BH48" s="22">
        <v>0</v>
      </c>
      <c r="BI48" s="22">
        <v>0</v>
      </c>
      <c r="BJ48" s="23">
        <v>2.4663886666666</v>
      </c>
      <c r="BK48" s="24">
        <f t="shared" si="5"/>
        <v>31.126608169523333</v>
      </c>
    </row>
    <row r="49" spans="1:63" s="25" customFormat="1" ht="14.2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3.9850677659998</v>
      </c>
      <c r="I49" s="22">
        <v>9.9246606999998</v>
      </c>
      <c r="J49" s="22">
        <v>0</v>
      </c>
      <c r="K49" s="22">
        <v>0</v>
      </c>
      <c r="L49" s="23">
        <v>4.5801532833329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0.08116954199960001</v>
      </c>
      <c r="S49" s="22">
        <v>0.011943033333300001</v>
      </c>
      <c r="T49" s="22">
        <v>2.451062117</v>
      </c>
      <c r="U49" s="22">
        <v>0</v>
      </c>
      <c r="V49" s="23">
        <v>0.6777671416664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0.39441694746660005</v>
      </c>
      <c r="AW49" s="22">
        <v>1.5517273213192293</v>
      </c>
      <c r="AX49" s="22">
        <v>0</v>
      </c>
      <c r="AY49" s="22">
        <v>0</v>
      </c>
      <c r="AZ49" s="23">
        <v>15.958261926799901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0.46171137076660007</v>
      </c>
      <c r="BG49" s="22">
        <v>0.2938642388</v>
      </c>
      <c r="BH49" s="22">
        <v>0</v>
      </c>
      <c r="BI49" s="22">
        <v>0</v>
      </c>
      <c r="BJ49" s="23">
        <v>1.5483930787999998</v>
      </c>
      <c r="BK49" s="24">
        <f t="shared" si="5"/>
        <v>41.92019846728412</v>
      </c>
    </row>
    <row r="50" spans="1:63" s="25" customFormat="1" ht="14.2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0.268160279133</v>
      </c>
      <c r="I50" s="22">
        <v>4.537877760499899</v>
      </c>
      <c r="J50" s="22">
        <v>0</v>
      </c>
      <c r="K50" s="22">
        <v>0</v>
      </c>
      <c r="L50" s="23">
        <v>0.7361377773662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0.5087560059328</v>
      </c>
      <c r="S50" s="22">
        <v>0</v>
      </c>
      <c r="T50" s="22">
        <v>0.6244491666666</v>
      </c>
      <c r="U50" s="22">
        <v>0</v>
      </c>
      <c r="V50" s="23">
        <v>1.7092726174662995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0.7689453213330001</v>
      </c>
      <c r="AW50" s="22">
        <v>6.055874583844995</v>
      </c>
      <c r="AX50" s="22">
        <v>0</v>
      </c>
      <c r="AY50" s="22">
        <v>0</v>
      </c>
      <c r="AZ50" s="23">
        <v>23.3332442987665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1.0472872692663</v>
      </c>
      <c r="BG50" s="22">
        <v>0.8757118227999999</v>
      </c>
      <c r="BH50" s="22">
        <v>0</v>
      </c>
      <c r="BI50" s="22">
        <v>0</v>
      </c>
      <c r="BJ50" s="23">
        <v>6.310060476666299</v>
      </c>
      <c r="BK50" s="24">
        <f t="shared" si="5"/>
        <v>46.77577737974189</v>
      </c>
    </row>
    <row r="51" spans="1:63" s="25" customFormat="1" ht="14.25">
      <c r="A51" s="20"/>
      <c r="B51" s="7" t="s">
        <v>132</v>
      </c>
      <c r="C51" s="21">
        <v>0</v>
      </c>
      <c r="D51" s="22">
        <v>0.5221098455666</v>
      </c>
      <c r="E51" s="22">
        <v>0</v>
      </c>
      <c r="F51" s="22">
        <v>0</v>
      </c>
      <c r="G51" s="23">
        <v>0</v>
      </c>
      <c r="H51" s="21">
        <v>0.0405344834664</v>
      </c>
      <c r="I51" s="22">
        <v>1E-09</v>
      </c>
      <c r="J51" s="22">
        <v>0</v>
      </c>
      <c r="K51" s="22">
        <v>0</v>
      </c>
      <c r="L51" s="23">
        <v>0.042686501299899995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0.0857033328997</v>
      </c>
      <c r="S51" s="22">
        <v>0</v>
      </c>
      <c r="T51" s="22">
        <v>0</v>
      </c>
      <c r="U51" s="22">
        <v>0</v>
      </c>
      <c r="V51" s="23">
        <v>0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1.2503968428321999</v>
      </c>
      <c r="AW51" s="22">
        <v>0.08133024581540671</v>
      </c>
      <c r="AX51" s="22">
        <v>0</v>
      </c>
      <c r="AY51" s="22">
        <v>0</v>
      </c>
      <c r="AZ51" s="23">
        <v>1.1149557333660003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0.28174871833250004</v>
      </c>
      <c r="BG51" s="22">
        <v>0.2505566603666</v>
      </c>
      <c r="BH51" s="22">
        <v>0</v>
      </c>
      <c r="BI51" s="22">
        <v>0</v>
      </c>
      <c r="BJ51" s="23">
        <v>0.5509368168663</v>
      </c>
      <c r="BK51" s="24">
        <f t="shared" si="5"/>
        <v>4.220959181811606</v>
      </c>
    </row>
    <row r="52" spans="1:63" s="25" customFormat="1" ht="14.25">
      <c r="A52" s="20"/>
      <c r="B52" s="7" t="s">
        <v>133</v>
      </c>
      <c r="C52" s="21">
        <v>0</v>
      </c>
      <c r="D52" s="22">
        <v>0.5226274333333</v>
      </c>
      <c r="E52" s="22">
        <v>0</v>
      </c>
      <c r="F52" s="22">
        <v>0</v>
      </c>
      <c r="G52" s="23">
        <v>0</v>
      </c>
      <c r="H52" s="21">
        <v>0.034977080233199995</v>
      </c>
      <c r="I52" s="22">
        <v>0.0963431318</v>
      </c>
      <c r="J52" s="22">
        <v>0</v>
      </c>
      <c r="K52" s="22">
        <v>0</v>
      </c>
      <c r="L52" s="23">
        <v>0.10938441063329998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0.0204899166998</v>
      </c>
      <c r="S52" s="22">
        <v>0</v>
      </c>
      <c r="T52" s="22">
        <v>0</v>
      </c>
      <c r="U52" s="22">
        <v>0</v>
      </c>
      <c r="V52" s="23">
        <v>0.0053164681666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0.46079695599779996</v>
      </c>
      <c r="AW52" s="22">
        <v>0.18562624139000775</v>
      </c>
      <c r="AX52" s="22">
        <v>0</v>
      </c>
      <c r="AY52" s="22">
        <v>0</v>
      </c>
      <c r="AZ52" s="23">
        <v>2.2039224509996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0.36641273089859994</v>
      </c>
      <c r="BG52" s="22">
        <v>0.7670247992332999</v>
      </c>
      <c r="BH52" s="22">
        <v>0</v>
      </c>
      <c r="BI52" s="22">
        <v>0</v>
      </c>
      <c r="BJ52" s="23">
        <v>0.2593217505996</v>
      </c>
      <c r="BK52" s="24">
        <f t="shared" si="5"/>
        <v>5.032243369985108</v>
      </c>
    </row>
    <row r="53" spans="1:63" s="25" customFormat="1" ht="14.25">
      <c r="A53" s="20"/>
      <c r="B53" s="7" t="s">
        <v>134</v>
      </c>
      <c r="C53" s="21">
        <v>0</v>
      </c>
      <c r="D53" s="22">
        <v>0.5206344112</v>
      </c>
      <c r="E53" s="22">
        <v>0</v>
      </c>
      <c r="F53" s="22">
        <v>0</v>
      </c>
      <c r="G53" s="23">
        <v>0</v>
      </c>
      <c r="H53" s="21">
        <v>0.1901308817662</v>
      </c>
      <c r="I53" s="22">
        <v>7.569963029866499</v>
      </c>
      <c r="J53" s="22">
        <v>0</v>
      </c>
      <c r="K53" s="22">
        <v>0</v>
      </c>
      <c r="L53" s="23">
        <v>0.6794859791664001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0.0651938059997</v>
      </c>
      <c r="S53" s="22">
        <v>12.332302842799999</v>
      </c>
      <c r="T53" s="22">
        <v>0</v>
      </c>
      <c r="U53" s="22">
        <v>0</v>
      </c>
      <c r="V53" s="23">
        <v>0.1408876642998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0.6752588478651999</v>
      </c>
      <c r="AW53" s="22">
        <v>0.2075014944786749</v>
      </c>
      <c r="AX53" s="22">
        <v>0</v>
      </c>
      <c r="AY53" s="22">
        <v>0</v>
      </c>
      <c r="AZ53" s="23">
        <v>4.042077673933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0.5942760717322001</v>
      </c>
      <c r="BG53" s="22">
        <v>0.0050434652666</v>
      </c>
      <c r="BH53" s="22">
        <v>0.1216847611</v>
      </c>
      <c r="BI53" s="22">
        <v>0</v>
      </c>
      <c r="BJ53" s="23">
        <v>0.5075590623996</v>
      </c>
      <c r="BK53" s="24">
        <f t="shared" si="5"/>
        <v>27.651999991873872</v>
      </c>
    </row>
    <row r="54" spans="1:63" s="25" customFormat="1" ht="14.2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0.3054266737326</v>
      </c>
      <c r="I54" s="22">
        <v>9.282568251533002</v>
      </c>
      <c r="J54" s="22">
        <v>0</v>
      </c>
      <c r="K54" s="22">
        <v>0</v>
      </c>
      <c r="L54" s="23">
        <v>14.639878245532897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2.6365084119994004</v>
      </c>
      <c r="S54" s="22">
        <v>0.0006389676666000001</v>
      </c>
      <c r="T54" s="22">
        <v>0</v>
      </c>
      <c r="U54" s="22">
        <v>0</v>
      </c>
      <c r="V54" s="23">
        <v>0.2210331163999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16.346054426864708</v>
      </c>
      <c r="AW54" s="22">
        <v>39.67896881107122</v>
      </c>
      <c r="AX54" s="22">
        <v>0</v>
      </c>
      <c r="AY54" s="22">
        <v>0</v>
      </c>
      <c r="AZ54" s="23">
        <v>74.35995151763171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0.1667929106661</v>
      </c>
      <c r="BG54" s="22">
        <v>5.703405</v>
      </c>
      <c r="BH54" s="22">
        <v>0</v>
      </c>
      <c r="BI54" s="22">
        <v>0</v>
      </c>
      <c r="BJ54" s="23">
        <v>0.3105187166666</v>
      </c>
      <c r="BK54" s="24">
        <f t="shared" si="5"/>
        <v>163.6517450497647</v>
      </c>
    </row>
    <row r="55" spans="1:63" s="25" customFormat="1" ht="14.25">
      <c r="A55" s="20"/>
      <c r="B55" s="7" t="s">
        <v>188</v>
      </c>
      <c r="C55" s="21">
        <v>0</v>
      </c>
      <c r="D55" s="22">
        <v>2.6805514999999</v>
      </c>
      <c r="E55" s="22">
        <v>0</v>
      </c>
      <c r="F55" s="22">
        <v>0</v>
      </c>
      <c r="G55" s="23">
        <v>0</v>
      </c>
      <c r="H55" s="21">
        <v>0.08608725513309999</v>
      </c>
      <c r="I55" s="22">
        <v>0</v>
      </c>
      <c r="J55" s="22">
        <v>0</v>
      </c>
      <c r="K55" s="22">
        <v>0</v>
      </c>
      <c r="L55" s="23">
        <v>2.0559453994998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0.020550894833099995</v>
      </c>
      <c r="S55" s="22">
        <v>0</v>
      </c>
      <c r="T55" s="22">
        <v>0</v>
      </c>
      <c r="U55" s="22">
        <v>0</v>
      </c>
      <c r="V55" s="23">
        <v>0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2.9594710584969</v>
      </c>
      <c r="AW55" s="22">
        <v>1.2587963877683142</v>
      </c>
      <c r="AX55" s="22">
        <v>0</v>
      </c>
      <c r="AY55" s="22">
        <v>0</v>
      </c>
      <c r="AZ55" s="23">
        <v>27.991184300465292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0.49157764259899994</v>
      </c>
      <c r="BG55" s="22">
        <v>0</v>
      </c>
      <c r="BH55" s="22">
        <v>0</v>
      </c>
      <c r="BI55" s="22">
        <v>0</v>
      </c>
      <c r="BJ55" s="23">
        <v>2.6508089410664</v>
      </c>
      <c r="BK55" s="24">
        <f t="shared" si="5"/>
        <v>40.19497337986181</v>
      </c>
    </row>
    <row r="56" spans="1:63" s="25" customFormat="1" ht="14.25">
      <c r="A56" s="20"/>
      <c r="B56" s="7" t="s">
        <v>136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0.15066396529929998</v>
      </c>
      <c r="I56" s="22">
        <v>0.41491288823309996</v>
      </c>
      <c r="J56" s="22">
        <v>0</v>
      </c>
      <c r="K56" s="22">
        <v>0</v>
      </c>
      <c r="L56" s="23">
        <v>3.8253199904997013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0.053485397432700005</v>
      </c>
      <c r="S56" s="22">
        <v>1.6600337999999</v>
      </c>
      <c r="T56" s="22">
        <v>0</v>
      </c>
      <c r="U56" s="22">
        <v>0</v>
      </c>
      <c r="V56" s="23">
        <v>3.7009398419661994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0.5783649595635</v>
      </c>
      <c r="AW56" s="22">
        <v>3.4040063807623313</v>
      </c>
      <c r="AX56" s="22">
        <v>0</v>
      </c>
      <c r="AY56" s="22">
        <v>0</v>
      </c>
      <c r="AZ56" s="23">
        <v>8.844573183163098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0.2243840518642</v>
      </c>
      <c r="BG56" s="22">
        <v>0.08859654529989999</v>
      </c>
      <c r="BH56" s="22">
        <v>0.0760864166666</v>
      </c>
      <c r="BI56" s="22">
        <v>0</v>
      </c>
      <c r="BJ56" s="23">
        <v>1.5848482816987</v>
      </c>
      <c r="BK56" s="24">
        <f t="shared" si="5"/>
        <v>24.60621570244923</v>
      </c>
    </row>
    <row r="57" spans="1:63" s="25" customFormat="1" ht="14.25">
      <c r="A57" s="20"/>
      <c r="B57" s="7" t="s">
        <v>137</v>
      </c>
      <c r="C57" s="21">
        <v>0</v>
      </c>
      <c r="D57" s="22">
        <v>13.3584833333333</v>
      </c>
      <c r="E57" s="22">
        <v>0</v>
      </c>
      <c r="F57" s="22">
        <v>0</v>
      </c>
      <c r="G57" s="23">
        <v>0</v>
      </c>
      <c r="H57" s="21">
        <v>8.556508561366</v>
      </c>
      <c r="I57" s="22">
        <v>570.2585216352996</v>
      </c>
      <c r="J57" s="22">
        <v>0</v>
      </c>
      <c r="K57" s="22">
        <v>0</v>
      </c>
      <c r="L57" s="23">
        <v>17.098470113666203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0.0468803668663</v>
      </c>
      <c r="S57" s="22">
        <v>6.0113174999999</v>
      </c>
      <c r="T57" s="22">
        <v>0</v>
      </c>
      <c r="U57" s="22">
        <v>0</v>
      </c>
      <c r="V57" s="23">
        <v>5.3433933333332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0.122899686</v>
      </c>
      <c r="AW57" s="22">
        <v>0.1453652201338094</v>
      </c>
      <c r="AX57" s="22">
        <v>0</v>
      </c>
      <c r="AY57" s="22">
        <v>0</v>
      </c>
      <c r="AZ57" s="23">
        <v>5.5687829980000005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0.022452306166599996</v>
      </c>
      <c r="BG57" s="22">
        <v>0</v>
      </c>
      <c r="BH57" s="22">
        <v>0</v>
      </c>
      <c r="BI57" s="22">
        <v>0</v>
      </c>
      <c r="BJ57" s="23">
        <v>0.0660751</v>
      </c>
      <c r="BK57" s="24">
        <f t="shared" si="5"/>
        <v>626.5991501541649</v>
      </c>
    </row>
    <row r="58" spans="1:63" s="25" customFormat="1" ht="14.25">
      <c r="A58" s="20"/>
      <c r="B58" s="7" t="s">
        <v>138</v>
      </c>
      <c r="C58" s="21">
        <v>0</v>
      </c>
      <c r="D58" s="22">
        <v>13.493713333333298</v>
      </c>
      <c r="E58" s="22">
        <v>0</v>
      </c>
      <c r="F58" s="22">
        <v>0</v>
      </c>
      <c r="G58" s="23">
        <v>0</v>
      </c>
      <c r="H58" s="21">
        <v>0.6896201806662</v>
      </c>
      <c r="I58" s="22">
        <v>90.16177509939969</v>
      </c>
      <c r="J58" s="22">
        <v>0</v>
      </c>
      <c r="K58" s="22">
        <v>0</v>
      </c>
      <c r="L58" s="23">
        <v>21.5268352519995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0.029686169332799998</v>
      </c>
      <c r="S58" s="22">
        <v>0</v>
      </c>
      <c r="T58" s="22">
        <v>0</v>
      </c>
      <c r="U58" s="22">
        <v>0</v>
      </c>
      <c r="V58" s="23">
        <v>6.9492623666666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0.47020824413320006</v>
      </c>
      <c r="AW58" s="22">
        <v>15.324906203560339</v>
      </c>
      <c r="AX58" s="22">
        <v>0</v>
      </c>
      <c r="AY58" s="22">
        <v>0</v>
      </c>
      <c r="AZ58" s="23">
        <v>20.2108386497999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0.1514772298666</v>
      </c>
      <c r="BG58" s="22">
        <v>0.1467152210666</v>
      </c>
      <c r="BH58" s="22">
        <v>0</v>
      </c>
      <c r="BI58" s="22">
        <v>0</v>
      </c>
      <c r="BJ58" s="23">
        <v>6.175978750166601</v>
      </c>
      <c r="BK58" s="24">
        <f t="shared" si="5"/>
        <v>175.33101669999132</v>
      </c>
    </row>
    <row r="59" spans="1:63" s="25" customFormat="1" ht="14.25">
      <c r="A59" s="20"/>
      <c r="B59" s="7" t="s">
        <v>139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2.6725185380000003</v>
      </c>
      <c r="I59" s="22">
        <v>6.056092229700001</v>
      </c>
      <c r="J59" s="22">
        <v>0.1205175</v>
      </c>
      <c r="K59" s="22">
        <v>0</v>
      </c>
      <c r="L59" s="23">
        <v>27.253974446466504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0.3899080996333</v>
      </c>
      <c r="S59" s="22">
        <v>4.9891541360332</v>
      </c>
      <c r="T59" s="22">
        <v>0</v>
      </c>
      <c r="U59" s="22">
        <v>0</v>
      </c>
      <c r="V59" s="23">
        <v>5.1191939245666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4.9661660241989</v>
      </c>
      <c r="AW59" s="22">
        <v>5.385078596382519</v>
      </c>
      <c r="AX59" s="22">
        <v>0</v>
      </c>
      <c r="AY59" s="22">
        <v>0</v>
      </c>
      <c r="AZ59" s="23">
        <v>40.664815183265894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1.8309070324992998</v>
      </c>
      <c r="BG59" s="22">
        <v>9.475345340433202</v>
      </c>
      <c r="BH59" s="22">
        <v>0</v>
      </c>
      <c r="BI59" s="22">
        <v>0</v>
      </c>
      <c r="BJ59" s="23">
        <v>12.5333982362995</v>
      </c>
      <c r="BK59" s="24">
        <f t="shared" si="5"/>
        <v>121.45706928747893</v>
      </c>
    </row>
    <row r="60" spans="1:63" s="25" customFormat="1" ht="14.25">
      <c r="A60" s="20"/>
      <c r="B60" s="7" t="s">
        <v>140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0.6725594840665999</v>
      </c>
      <c r="I60" s="22">
        <v>33.42245146593319</v>
      </c>
      <c r="J60" s="22">
        <v>1.252459</v>
      </c>
      <c r="K60" s="22">
        <v>0</v>
      </c>
      <c r="L60" s="23">
        <v>11.934317443033295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0.3438493634999</v>
      </c>
      <c r="S60" s="22">
        <v>6.4762548878666</v>
      </c>
      <c r="T60" s="22">
        <v>3.757377</v>
      </c>
      <c r="U60" s="22">
        <v>0</v>
      </c>
      <c r="V60" s="23">
        <v>5.910391228833199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2.9003234469663006</v>
      </c>
      <c r="AW60" s="22">
        <v>11.858974082758749</v>
      </c>
      <c r="AX60" s="22">
        <v>0</v>
      </c>
      <c r="AY60" s="22">
        <v>0</v>
      </c>
      <c r="AZ60" s="23">
        <v>59.267552750099405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1.9809239682995998</v>
      </c>
      <c r="BG60" s="22">
        <v>5.8695684866332</v>
      </c>
      <c r="BH60" s="22">
        <v>2.481042</v>
      </c>
      <c r="BI60" s="22">
        <v>0</v>
      </c>
      <c r="BJ60" s="23">
        <v>9.9179969865328</v>
      </c>
      <c r="BK60" s="24">
        <f t="shared" si="5"/>
        <v>158.04604159452288</v>
      </c>
    </row>
    <row r="61" spans="1:63" s="25" customFormat="1" ht="14.25">
      <c r="A61" s="20"/>
      <c r="B61" s="7" t="s">
        <v>141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0.35402746199929996</v>
      </c>
      <c r="I61" s="22">
        <v>2.291276148333</v>
      </c>
      <c r="J61" s="22">
        <v>0</v>
      </c>
      <c r="K61" s="22">
        <v>0</v>
      </c>
      <c r="L61" s="23">
        <v>10.118191427033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0.37602067856580007</v>
      </c>
      <c r="S61" s="22">
        <v>4.9862528962666</v>
      </c>
      <c r="T61" s="22">
        <v>0</v>
      </c>
      <c r="U61" s="22">
        <v>0</v>
      </c>
      <c r="V61" s="23">
        <v>2.0724197798664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2.443547585963</v>
      </c>
      <c r="AW61" s="22">
        <v>6.919407743078588</v>
      </c>
      <c r="AX61" s="22">
        <v>0</v>
      </c>
      <c r="AY61" s="22">
        <v>0</v>
      </c>
      <c r="AZ61" s="23">
        <v>22.4843025212953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9.4828734768304</v>
      </c>
      <c r="BG61" s="22">
        <v>0.47086499943309995</v>
      </c>
      <c r="BH61" s="22">
        <v>0</v>
      </c>
      <c r="BI61" s="22">
        <v>0</v>
      </c>
      <c r="BJ61" s="23">
        <v>19.009734258365004</v>
      </c>
      <c r="BK61" s="24">
        <f t="shared" si="5"/>
        <v>81.00891897702948</v>
      </c>
    </row>
    <row r="62" spans="1:63" s="25" customFormat="1" ht="14.25">
      <c r="A62" s="20"/>
      <c r="B62" s="7" t="s">
        <v>142</v>
      </c>
      <c r="C62" s="21">
        <v>0</v>
      </c>
      <c r="D62" s="22">
        <v>0.5274859001333</v>
      </c>
      <c r="E62" s="22">
        <v>0</v>
      </c>
      <c r="F62" s="22">
        <v>0</v>
      </c>
      <c r="G62" s="23">
        <v>0</v>
      </c>
      <c r="H62" s="21">
        <v>0.006297141233300001</v>
      </c>
      <c r="I62" s="22">
        <v>0</v>
      </c>
      <c r="J62" s="22">
        <v>0</v>
      </c>
      <c r="K62" s="22">
        <v>0</v>
      </c>
      <c r="L62" s="23">
        <v>3.9117494687999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0.0252444451333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0.7159628981978999</v>
      </c>
      <c r="AW62" s="22">
        <v>0.5950560185873449</v>
      </c>
      <c r="AX62" s="22">
        <v>0</v>
      </c>
      <c r="AY62" s="22">
        <v>0</v>
      </c>
      <c r="AZ62" s="23">
        <v>7.3782078453994995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0.2559255933656</v>
      </c>
      <c r="BG62" s="22">
        <v>0</v>
      </c>
      <c r="BH62" s="22">
        <v>0</v>
      </c>
      <c r="BI62" s="22">
        <v>0</v>
      </c>
      <c r="BJ62" s="23">
        <v>0.025449790699800003</v>
      </c>
      <c r="BK62" s="24">
        <f t="shared" si="5"/>
        <v>13.441379101549945</v>
      </c>
    </row>
    <row r="63" spans="1:63" s="30" customFormat="1" ht="14.25">
      <c r="A63" s="20"/>
      <c r="B63" s="8" t="s">
        <v>15</v>
      </c>
      <c r="C63" s="26">
        <f aca="true" t="shared" si="6" ref="C63:AH63">SUM(C18:C62)</f>
        <v>0</v>
      </c>
      <c r="D63" s="26">
        <f t="shared" si="6"/>
        <v>35.7568612753996</v>
      </c>
      <c r="E63" s="26">
        <f t="shared" si="6"/>
        <v>0</v>
      </c>
      <c r="F63" s="26">
        <f t="shared" si="6"/>
        <v>0</v>
      </c>
      <c r="G63" s="26">
        <f t="shared" si="6"/>
        <v>0</v>
      </c>
      <c r="H63" s="26">
        <f t="shared" si="6"/>
        <v>108.48078900335243</v>
      </c>
      <c r="I63" s="26">
        <f t="shared" si="6"/>
        <v>2210.7454812807273</v>
      </c>
      <c r="J63" s="26">
        <f t="shared" si="6"/>
        <v>9.1951089499997</v>
      </c>
      <c r="K63" s="26">
        <f t="shared" si="6"/>
        <v>0</v>
      </c>
      <c r="L63" s="26">
        <f t="shared" si="6"/>
        <v>680.6240984426389</v>
      </c>
      <c r="M63" s="26">
        <f t="shared" si="6"/>
        <v>0</v>
      </c>
      <c r="N63" s="26">
        <f t="shared" si="6"/>
        <v>0</v>
      </c>
      <c r="O63" s="26">
        <f t="shared" si="6"/>
        <v>0</v>
      </c>
      <c r="P63" s="26">
        <f t="shared" si="6"/>
        <v>0</v>
      </c>
      <c r="Q63" s="26">
        <f t="shared" si="6"/>
        <v>0</v>
      </c>
      <c r="R63" s="26">
        <f t="shared" si="6"/>
        <v>9.018725310719198</v>
      </c>
      <c r="S63" s="26">
        <f t="shared" si="6"/>
        <v>82.25227904483191</v>
      </c>
      <c r="T63" s="26">
        <f t="shared" si="6"/>
        <v>15.454959254599801</v>
      </c>
      <c r="U63" s="26">
        <f t="shared" si="6"/>
        <v>0</v>
      </c>
      <c r="V63" s="26">
        <f t="shared" si="6"/>
        <v>99.98757017599317</v>
      </c>
      <c r="W63" s="26">
        <f t="shared" si="6"/>
        <v>0</v>
      </c>
      <c r="X63" s="26">
        <f t="shared" si="6"/>
        <v>0</v>
      </c>
      <c r="Y63" s="26">
        <f t="shared" si="6"/>
        <v>0</v>
      </c>
      <c r="Z63" s="26">
        <f t="shared" si="6"/>
        <v>0</v>
      </c>
      <c r="AA63" s="26">
        <f t="shared" si="6"/>
        <v>0</v>
      </c>
      <c r="AB63" s="26">
        <f t="shared" si="6"/>
        <v>0</v>
      </c>
      <c r="AC63" s="26">
        <f t="shared" si="6"/>
        <v>0</v>
      </c>
      <c r="AD63" s="26">
        <f t="shared" si="6"/>
        <v>0</v>
      </c>
      <c r="AE63" s="26">
        <f t="shared" si="6"/>
        <v>0</v>
      </c>
      <c r="AF63" s="26">
        <f t="shared" si="6"/>
        <v>0</v>
      </c>
      <c r="AG63" s="26">
        <f t="shared" si="6"/>
        <v>0</v>
      </c>
      <c r="AH63" s="26">
        <f t="shared" si="6"/>
        <v>0</v>
      </c>
      <c r="AI63" s="26">
        <f aca="true" t="shared" si="7" ref="AI63:BK63">SUM(AI18:AI62)</f>
        <v>0</v>
      </c>
      <c r="AJ63" s="26">
        <f t="shared" si="7"/>
        <v>0</v>
      </c>
      <c r="AK63" s="26">
        <f t="shared" si="7"/>
        <v>0</v>
      </c>
      <c r="AL63" s="26">
        <f t="shared" si="7"/>
        <v>0</v>
      </c>
      <c r="AM63" s="26">
        <f t="shared" si="7"/>
        <v>0</v>
      </c>
      <c r="AN63" s="26">
        <f t="shared" si="7"/>
        <v>0</v>
      </c>
      <c r="AO63" s="26">
        <f t="shared" si="7"/>
        <v>0</v>
      </c>
      <c r="AP63" s="26">
        <f t="shared" si="7"/>
        <v>0</v>
      </c>
      <c r="AQ63" s="26">
        <f t="shared" si="7"/>
        <v>0</v>
      </c>
      <c r="AR63" s="26">
        <f t="shared" si="7"/>
        <v>0</v>
      </c>
      <c r="AS63" s="26">
        <f t="shared" si="7"/>
        <v>0</v>
      </c>
      <c r="AT63" s="26">
        <f t="shared" si="7"/>
        <v>0</v>
      </c>
      <c r="AU63" s="26">
        <f t="shared" si="7"/>
        <v>0</v>
      </c>
      <c r="AV63" s="26">
        <f t="shared" si="7"/>
        <v>69.85740502778911</v>
      </c>
      <c r="AW63" s="26">
        <f t="shared" si="7"/>
        <v>230.0757208261517</v>
      </c>
      <c r="AX63" s="26">
        <f t="shared" si="7"/>
        <v>0.9716431027000001</v>
      </c>
      <c r="AY63" s="26">
        <f t="shared" si="7"/>
        <v>0</v>
      </c>
      <c r="AZ63" s="26">
        <f t="shared" si="7"/>
        <v>694.3484585678871</v>
      </c>
      <c r="BA63" s="26">
        <f t="shared" si="7"/>
        <v>0</v>
      </c>
      <c r="BB63" s="26">
        <f t="shared" si="7"/>
        <v>0</v>
      </c>
      <c r="BC63" s="26">
        <f t="shared" si="7"/>
        <v>0</v>
      </c>
      <c r="BD63" s="26">
        <f t="shared" si="7"/>
        <v>0</v>
      </c>
      <c r="BE63" s="26">
        <f t="shared" si="7"/>
        <v>0</v>
      </c>
      <c r="BF63" s="26">
        <f t="shared" si="7"/>
        <v>35.922255367899396</v>
      </c>
      <c r="BG63" s="26">
        <f t="shared" si="7"/>
        <v>63.3233556887646</v>
      </c>
      <c r="BH63" s="26">
        <f t="shared" si="7"/>
        <v>2.7409479444332</v>
      </c>
      <c r="BI63" s="26">
        <f t="shared" si="7"/>
        <v>0</v>
      </c>
      <c r="BJ63" s="26">
        <f t="shared" si="7"/>
        <v>208.61303700518278</v>
      </c>
      <c r="BK63" s="26">
        <f t="shared" si="7"/>
        <v>4557.36869626907</v>
      </c>
    </row>
    <row r="64" spans="3:63" ht="15" customHeight="1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</row>
    <row r="65" spans="1:63" s="25" customFormat="1" ht="14.25">
      <c r="A65" s="20" t="s">
        <v>31</v>
      </c>
      <c r="B65" s="5" t="s">
        <v>32</v>
      </c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4"/>
    </row>
    <row r="66" spans="1:63" s="25" customFormat="1" ht="14.25">
      <c r="A66" s="20"/>
      <c r="B66" s="7" t="s">
        <v>33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</v>
      </c>
      <c r="I66" s="22">
        <v>0</v>
      </c>
      <c r="J66" s="22">
        <v>0</v>
      </c>
      <c r="K66" s="22">
        <v>0</v>
      </c>
      <c r="L66" s="23">
        <v>0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</v>
      </c>
      <c r="S66" s="22">
        <v>0</v>
      </c>
      <c r="T66" s="22">
        <v>0</v>
      </c>
      <c r="U66" s="22">
        <v>0</v>
      </c>
      <c r="V66" s="23">
        <v>0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0</v>
      </c>
      <c r="AW66" s="22">
        <v>0</v>
      </c>
      <c r="AX66" s="22">
        <v>0</v>
      </c>
      <c r="AY66" s="22">
        <v>0</v>
      </c>
      <c r="AZ66" s="23">
        <v>0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</v>
      </c>
      <c r="BG66" s="22">
        <v>0</v>
      </c>
      <c r="BH66" s="22">
        <v>0</v>
      </c>
      <c r="BI66" s="22">
        <v>0</v>
      </c>
      <c r="BJ66" s="23">
        <v>0</v>
      </c>
      <c r="BK66" s="24">
        <v>0</v>
      </c>
    </row>
    <row r="67" spans="1:63" s="30" customFormat="1" ht="14.25">
      <c r="A67" s="20"/>
      <c r="B67" s="8" t="s">
        <v>34</v>
      </c>
      <c r="C67" s="26">
        <v>0</v>
      </c>
      <c r="D67" s="27">
        <v>0</v>
      </c>
      <c r="E67" s="27">
        <v>0</v>
      </c>
      <c r="F67" s="27">
        <v>0</v>
      </c>
      <c r="G67" s="28">
        <v>0</v>
      </c>
      <c r="H67" s="26">
        <v>0</v>
      </c>
      <c r="I67" s="27">
        <v>0</v>
      </c>
      <c r="J67" s="27">
        <v>0</v>
      </c>
      <c r="K67" s="27">
        <v>0</v>
      </c>
      <c r="L67" s="28">
        <v>0</v>
      </c>
      <c r="M67" s="26">
        <v>0</v>
      </c>
      <c r="N67" s="27">
        <v>0</v>
      </c>
      <c r="O67" s="27">
        <v>0</v>
      </c>
      <c r="P67" s="27">
        <v>0</v>
      </c>
      <c r="Q67" s="28">
        <v>0</v>
      </c>
      <c r="R67" s="26">
        <v>0</v>
      </c>
      <c r="S67" s="27">
        <v>0</v>
      </c>
      <c r="T67" s="27">
        <v>0</v>
      </c>
      <c r="U67" s="27">
        <v>0</v>
      </c>
      <c r="V67" s="28">
        <v>0</v>
      </c>
      <c r="W67" s="26">
        <v>0</v>
      </c>
      <c r="X67" s="27">
        <v>0</v>
      </c>
      <c r="Y67" s="27">
        <v>0</v>
      </c>
      <c r="Z67" s="27">
        <v>0</v>
      </c>
      <c r="AA67" s="28">
        <v>0</v>
      </c>
      <c r="AB67" s="26">
        <v>0</v>
      </c>
      <c r="AC67" s="27">
        <v>0</v>
      </c>
      <c r="AD67" s="27">
        <v>0</v>
      </c>
      <c r="AE67" s="27">
        <v>0</v>
      </c>
      <c r="AF67" s="28">
        <v>0</v>
      </c>
      <c r="AG67" s="26">
        <v>0</v>
      </c>
      <c r="AH67" s="27">
        <v>0</v>
      </c>
      <c r="AI67" s="27">
        <v>0</v>
      </c>
      <c r="AJ67" s="27">
        <v>0</v>
      </c>
      <c r="AK67" s="28">
        <v>0</v>
      </c>
      <c r="AL67" s="26">
        <v>0</v>
      </c>
      <c r="AM67" s="27">
        <v>0</v>
      </c>
      <c r="AN67" s="27">
        <v>0</v>
      </c>
      <c r="AO67" s="27">
        <v>0</v>
      </c>
      <c r="AP67" s="28">
        <v>0</v>
      </c>
      <c r="AQ67" s="26">
        <v>0</v>
      </c>
      <c r="AR67" s="27">
        <v>0</v>
      </c>
      <c r="AS67" s="27">
        <v>0</v>
      </c>
      <c r="AT67" s="27">
        <v>0</v>
      </c>
      <c r="AU67" s="28">
        <v>0</v>
      </c>
      <c r="AV67" s="26">
        <v>0</v>
      </c>
      <c r="AW67" s="27">
        <v>0</v>
      </c>
      <c r="AX67" s="27">
        <v>0</v>
      </c>
      <c r="AY67" s="27">
        <v>0</v>
      </c>
      <c r="AZ67" s="28">
        <v>0</v>
      </c>
      <c r="BA67" s="26">
        <v>0</v>
      </c>
      <c r="BB67" s="27">
        <v>0</v>
      </c>
      <c r="BC67" s="27">
        <v>0</v>
      </c>
      <c r="BD67" s="27">
        <v>0</v>
      </c>
      <c r="BE67" s="28">
        <v>0</v>
      </c>
      <c r="BF67" s="26">
        <v>0</v>
      </c>
      <c r="BG67" s="27">
        <v>0</v>
      </c>
      <c r="BH67" s="27">
        <v>0</v>
      </c>
      <c r="BI67" s="27">
        <v>0</v>
      </c>
      <c r="BJ67" s="28">
        <v>0</v>
      </c>
      <c r="BK67" s="29">
        <v>0</v>
      </c>
    </row>
    <row r="68" spans="1:63" s="25" customFormat="1" ht="14.25">
      <c r="A68" s="20" t="s">
        <v>35</v>
      </c>
      <c r="B68" s="5" t="s">
        <v>36</v>
      </c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4"/>
    </row>
    <row r="69" spans="1:63" s="25" customFormat="1" ht="14.25">
      <c r="A69" s="20"/>
      <c r="B69" s="7" t="s">
        <v>33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</v>
      </c>
      <c r="I69" s="22">
        <v>0</v>
      </c>
      <c r="J69" s="22">
        <v>0</v>
      </c>
      <c r="K69" s="22">
        <v>0</v>
      </c>
      <c r="L69" s="23">
        <v>0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</v>
      </c>
      <c r="S69" s="22">
        <v>0</v>
      </c>
      <c r="T69" s="22">
        <v>0</v>
      </c>
      <c r="U69" s="22">
        <v>0</v>
      </c>
      <c r="V69" s="23">
        <v>0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</v>
      </c>
      <c r="AW69" s="22">
        <v>0</v>
      </c>
      <c r="AX69" s="22">
        <v>0</v>
      </c>
      <c r="AY69" s="22">
        <v>0</v>
      </c>
      <c r="AZ69" s="23">
        <v>0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</v>
      </c>
      <c r="BG69" s="22">
        <v>0</v>
      </c>
      <c r="BH69" s="22">
        <v>0</v>
      </c>
      <c r="BI69" s="22">
        <v>0</v>
      </c>
      <c r="BJ69" s="23">
        <v>0</v>
      </c>
      <c r="BK69" s="24">
        <v>0</v>
      </c>
    </row>
    <row r="70" spans="1:63" s="30" customFormat="1" ht="14.25">
      <c r="A70" s="20"/>
      <c r="B70" s="8" t="s">
        <v>37</v>
      </c>
      <c r="C70" s="26">
        <v>0</v>
      </c>
      <c r="D70" s="27">
        <v>0</v>
      </c>
      <c r="E70" s="27">
        <v>0</v>
      </c>
      <c r="F70" s="27">
        <v>0</v>
      </c>
      <c r="G70" s="28">
        <v>0</v>
      </c>
      <c r="H70" s="26">
        <v>0</v>
      </c>
      <c r="I70" s="27">
        <v>0</v>
      </c>
      <c r="J70" s="27">
        <v>0</v>
      </c>
      <c r="K70" s="27">
        <v>0</v>
      </c>
      <c r="L70" s="28">
        <v>0</v>
      </c>
      <c r="M70" s="26">
        <v>0</v>
      </c>
      <c r="N70" s="27">
        <v>0</v>
      </c>
      <c r="O70" s="27">
        <v>0</v>
      </c>
      <c r="P70" s="27">
        <v>0</v>
      </c>
      <c r="Q70" s="28">
        <v>0</v>
      </c>
      <c r="R70" s="26">
        <v>0</v>
      </c>
      <c r="S70" s="27">
        <v>0</v>
      </c>
      <c r="T70" s="27">
        <v>0</v>
      </c>
      <c r="U70" s="27">
        <v>0</v>
      </c>
      <c r="V70" s="28">
        <v>0</v>
      </c>
      <c r="W70" s="26">
        <v>0</v>
      </c>
      <c r="X70" s="27">
        <v>0</v>
      </c>
      <c r="Y70" s="27">
        <v>0</v>
      </c>
      <c r="Z70" s="27">
        <v>0</v>
      </c>
      <c r="AA70" s="28">
        <v>0</v>
      </c>
      <c r="AB70" s="26">
        <v>0</v>
      </c>
      <c r="AC70" s="27">
        <v>0</v>
      </c>
      <c r="AD70" s="27">
        <v>0</v>
      </c>
      <c r="AE70" s="27">
        <v>0</v>
      </c>
      <c r="AF70" s="28">
        <v>0</v>
      </c>
      <c r="AG70" s="26">
        <v>0</v>
      </c>
      <c r="AH70" s="27">
        <v>0</v>
      </c>
      <c r="AI70" s="27">
        <v>0</v>
      </c>
      <c r="AJ70" s="27">
        <v>0</v>
      </c>
      <c r="AK70" s="28">
        <v>0</v>
      </c>
      <c r="AL70" s="26">
        <v>0</v>
      </c>
      <c r="AM70" s="27">
        <v>0</v>
      </c>
      <c r="AN70" s="27">
        <v>0</v>
      </c>
      <c r="AO70" s="27">
        <v>0</v>
      </c>
      <c r="AP70" s="28">
        <v>0</v>
      </c>
      <c r="AQ70" s="26">
        <v>0</v>
      </c>
      <c r="AR70" s="27">
        <v>0</v>
      </c>
      <c r="AS70" s="27">
        <v>0</v>
      </c>
      <c r="AT70" s="27">
        <v>0</v>
      </c>
      <c r="AU70" s="28">
        <v>0</v>
      </c>
      <c r="AV70" s="26">
        <v>0</v>
      </c>
      <c r="AW70" s="27">
        <v>0</v>
      </c>
      <c r="AX70" s="27">
        <v>0</v>
      </c>
      <c r="AY70" s="27">
        <v>0</v>
      </c>
      <c r="AZ70" s="28">
        <v>0</v>
      </c>
      <c r="BA70" s="26">
        <v>0</v>
      </c>
      <c r="BB70" s="27">
        <v>0</v>
      </c>
      <c r="BC70" s="27">
        <v>0</v>
      </c>
      <c r="BD70" s="27">
        <v>0</v>
      </c>
      <c r="BE70" s="28">
        <v>0</v>
      </c>
      <c r="BF70" s="26">
        <v>0</v>
      </c>
      <c r="BG70" s="27">
        <v>0</v>
      </c>
      <c r="BH70" s="27">
        <v>0</v>
      </c>
      <c r="BI70" s="27">
        <v>0</v>
      </c>
      <c r="BJ70" s="28">
        <v>0</v>
      </c>
      <c r="BK70" s="29">
        <v>0</v>
      </c>
    </row>
    <row r="71" spans="1:63" s="30" customFormat="1" ht="14.25">
      <c r="A71" s="20" t="s">
        <v>16</v>
      </c>
      <c r="B71" s="12" t="s">
        <v>17</v>
      </c>
      <c r="C71" s="26"/>
      <c r="D71" s="27"/>
      <c r="E71" s="27"/>
      <c r="F71" s="27"/>
      <c r="G71" s="28"/>
      <c r="H71" s="26"/>
      <c r="I71" s="27"/>
      <c r="J71" s="27"/>
      <c r="K71" s="27"/>
      <c r="L71" s="28"/>
      <c r="M71" s="26"/>
      <c r="N71" s="27"/>
      <c r="O71" s="27"/>
      <c r="P71" s="27"/>
      <c r="Q71" s="28"/>
      <c r="R71" s="26"/>
      <c r="S71" s="27"/>
      <c r="T71" s="27"/>
      <c r="U71" s="27"/>
      <c r="V71" s="28"/>
      <c r="W71" s="26"/>
      <c r="X71" s="27"/>
      <c r="Y71" s="27"/>
      <c r="Z71" s="27"/>
      <c r="AA71" s="28"/>
      <c r="AB71" s="26"/>
      <c r="AC71" s="27"/>
      <c r="AD71" s="27"/>
      <c r="AE71" s="27"/>
      <c r="AF71" s="28"/>
      <c r="AG71" s="26"/>
      <c r="AH71" s="27"/>
      <c r="AI71" s="27"/>
      <c r="AJ71" s="27"/>
      <c r="AK71" s="28"/>
      <c r="AL71" s="26"/>
      <c r="AM71" s="27"/>
      <c r="AN71" s="27"/>
      <c r="AO71" s="27"/>
      <c r="AP71" s="28"/>
      <c r="AQ71" s="26"/>
      <c r="AR71" s="27"/>
      <c r="AS71" s="27"/>
      <c r="AT71" s="27"/>
      <c r="AU71" s="28"/>
      <c r="AV71" s="26"/>
      <c r="AW71" s="27"/>
      <c r="AX71" s="27"/>
      <c r="AY71" s="27"/>
      <c r="AZ71" s="28"/>
      <c r="BA71" s="26"/>
      <c r="BB71" s="27"/>
      <c r="BC71" s="27"/>
      <c r="BD71" s="27"/>
      <c r="BE71" s="28"/>
      <c r="BF71" s="26"/>
      <c r="BG71" s="27"/>
      <c r="BH71" s="27"/>
      <c r="BI71" s="27"/>
      <c r="BJ71" s="28"/>
      <c r="BK71" s="29"/>
    </row>
    <row r="72" spans="1:63" s="25" customFormat="1" ht="14.25">
      <c r="A72" s="20"/>
      <c r="B72" s="59" t="s">
        <v>183</v>
      </c>
      <c r="C72" s="21">
        <v>0</v>
      </c>
      <c r="D72" s="22">
        <v>0.0023395</v>
      </c>
      <c r="E72" s="22">
        <v>0</v>
      </c>
      <c r="F72" s="22">
        <v>0</v>
      </c>
      <c r="G72" s="23">
        <v>0</v>
      </c>
      <c r="H72" s="21">
        <v>0.03615091282950001</v>
      </c>
      <c r="I72" s="22">
        <v>0.7350674293653002</v>
      </c>
      <c r="J72" s="22">
        <v>0.0082851113</v>
      </c>
      <c r="K72" s="22">
        <v>0</v>
      </c>
      <c r="L72" s="23">
        <v>0.4038477078648001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0.037382855730500014</v>
      </c>
      <c r="S72" s="22">
        <v>0.2329652974327</v>
      </c>
      <c r="T72" s="22">
        <v>0.0379941242332</v>
      </c>
      <c r="U72" s="22">
        <v>0</v>
      </c>
      <c r="V72" s="23">
        <v>0.0491892670656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0.2016321670177</v>
      </c>
      <c r="AW72" s="22">
        <v>1.135688384065947</v>
      </c>
      <c r="AX72" s="22">
        <v>0.0100101159</v>
      </c>
      <c r="AY72" s="22">
        <v>0</v>
      </c>
      <c r="AZ72" s="23">
        <v>2.3313241020191997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0.09690628647529999</v>
      </c>
      <c r="BG72" s="22">
        <v>0.2922774635974999</v>
      </c>
      <c r="BH72" s="22">
        <v>0.0391586677332</v>
      </c>
      <c r="BI72" s="22">
        <v>0</v>
      </c>
      <c r="BJ72" s="23">
        <v>0.4084112241539999</v>
      </c>
      <c r="BK72" s="24">
        <f>SUM(C72:BJ72)</f>
        <v>6.058630616784447</v>
      </c>
    </row>
    <row r="73" spans="1:63" s="25" customFormat="1" ht="14.25">
      <c r="A73" s="20"/>
      <c r="B73" s="7" t="s">
        <v>184</v>
      </c>
      <c r="C73" s="21">
        <v>0</v>
      </c>
      <c r="D73" s="22">
        <v>0.9684394273666</v>
      </c>
      <c r="E73" s="22">
        <v>0</v>
      </c>
      <c r="F73" s="22">
        <v>0</v>
      </c>
      <c r="G73" s="23">
        <v>0</v>
      </c>
      <c r="H73" s="21">
        <v>0.0645051630945</v>
      </c>
      <c r="I73" s="22">
        <v>0.7249279540982001</v>
      </c>
      <c r="J73" s="22">
        <v>0.0070461568</v>
      </c>
      <c r="K73" s="22">
        <v>0</v>
      </c>
      <c r="L73" s="23">
        <v>0.49705852953070007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0.0428111252268</v>
      </c>
      <c r="S73" s="22">
        <v>0.4453303152323</v>
      </c>
      <c r="T73" s="22">
        <v>0.2873103717999</v>
      </c>
      <c r="U73" s="22">
        <v>0</v>
      </c>
      <c r="V73" s="23">
        <v>0.15792478743229998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1.4749426943728001</v>
      </c>
      <c r="AW73" s="22">
        <v>4.452811021652301</v>
      </c>
      <c r="AX73" s="22">
        <v>0.15807012649969998</v>
      </c>
      <c r="AY73" s="22">
        <v>0</v>
      </c>
      <c r="AZ73" s="23">
        <v>9.1497418391821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0.9180757952063998</v>
      </c>
      <c r="BG73" s="22">
        <v>0.7908149332538001</v>
      </c>
      <c r="BH73" s="22">
        <v>1.0825087868658</v>
      </c>
      <c r="BI73" s="22">
        <v>0</v>
      </c>
      <c r="BJ73" s="23">
        <v>2.0457550357036993</v>
      </c>
      <c r="BK73" s="24">
        <f>SUM(C73:BJ73)</f>
        <v>23.2680740633179</v>
      </c>
    </row>
    <row r="74" spans="1:63" s="25" customFormat="1" ht="14.25">
      <c r="A74" s="20"/>
      <c r="B74" s="7" t="s">
        <v>143</v>
      </c>
      <c r="C74" s="21">
        <v>0</v>
      </c>
      <c r="D74" s="22">
        <v>0.8505355257331999</v>
      </c>
      <c r="E74" s="22">
        <v>0</v>
      </c>
      <c r="F74" s="22">
        <v>0</v>
      </c>
      <c r="G74" s="23">
        <v>0</v>
      </c>
      <c r="H74" s="21">
        <v>57.615039836258795</v>
      </c>
      <c r="I74" s="22">
        <v>4089.3704433514977</v>
      </c>
      <c r="J74" s="22">
        <v>7.718912374099899</v>
      </c>
      <c r="K74" s="22">
        <v>0</v>
      </c>
      <c r="L74" s="23">
        <v>417.48664012846353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16.411513616859096</v>
      </c>
      <c r="S74" s="22">
        <v>20.393489442499302</v>
      </c>
      <c r="T74" s="22">
        <v>35.5594759117999</v>
      </c>
      <c r="U74" s="22">
        <v>0</v>
      </c>
      <c r="V74" s="23">
        <v>56.553822707130806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71.4150448119756</v>
      </c>
      <c r="AW74" s="22">
        <v>849.127861460076</v>
      </c>
      <c r="AX74" s="22">
        <v>3.8638989477331998</v>
      </c>
      <c r="AY74" s="22">
        <v>0</v>
      </c>
      <c r="AZ74" s="23">
        <v>858.3165431733266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24.266750274883</v>
      </c>
      <c r="BG74" s="22">
        <v>44.9915195734977</v>
      </c>
      <c r="BH74" s="22">
        <v>0.8740430439666</v>
      </c>
      <c r="BI74" s="22">
        <v>0</v>
      </c>
      <c r="BJ74" s="23">
        <v>73.42985756745207</v>
      </c>
      <c r="BK74" s="24">
        <f>SUM(C74:BJ74)</f>
        <v>6628.245391747253</v>
      </c>
    </row>
    <row r="75" spans="1:63" s="25" customFormat="1" ht="14.25">
      <c r="A75" s="20"/>
      <c r="B75" s="7" t="s">
        <v>144</v>
      </c>
      <c r="C75" s="21">
        <v>0</v>
      </c>
      <c r="D75" s="22">
        <v>52.8207059485333</v>
      </c>
      <c r="E75" s="22">
        <v>0</v>
      </c>
      <c r="F75" s="22">
        <v>0</v>
      </c>
      <c r="G75" s="23">
        <v>0</v>
      </c>
      <c r="H75" s="21">
        <v>2.8574723318303</v>
      </c>
      <c r="I75" s="22">
        <v>26.4111663239661</v>
      </c>
      <c r="J75" s="22">
        <v>2.3444474357666</v>
      </c>
      <c r="K75" s="22">
        <v>0</v>
      </c>
      <c r="L75" s="23">
        <v>19.8214293028322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1.1087413621975</v>
      </c>
      <c r="S75" s="22">
        <v>5.8070610802332</v>
      </c>
      <c r="T75" s="22">
        <v>4.7965555221666</v>
      </c>
      <c r="U75" s="22">
        <v>0</v>
      </c>
      <c r="V75" s="23">
        <v>1.1191720287328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14.913735014606601</v>
      </c>
      <c r="AW75" s="22">
        <v>29.159164776375512</v>
      </c>
      <c r="AX75" s="22">
        <v>4E-09</v>
      </c>
      <c r="AY75" s="22">
        <v>0</v>
      </c>
      <c r="AZ75" s="23">
        <v>79.1726007221494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4.464596514851099</v>
      </c>
      <c r="BG75" s="22">
        <v>7.288407644999201</v>
      </c>
      <c r="BH75" s="22">
        <v>1.2324315954666</v>
      </c>
      <c r="BI75" s="22">
        <v>0</v>
      </c>
      <c r="BJ75" s="23">
        <v>8.496621647862101</v>
      </c>
      <c r="BK75" s="24">
        <f>SUM(C75:BJ75)</f>
        <v>261.8143092565692</v>
      </c>
    </row>
    <row r="76" spans="1:63" s="25" customFormat="1" ht="14.25">
      <c r="A76" s="20"/>
      <c r="B76" s="7" t="s">
        <v>145</v>
      </c>
      <c r="C76" s="21">
        <v>0</v>
      </c>
      <c r="D76" s="22">
        <v>125.12632952303319</v>
      </c>
      <c r="E76" s="22">
        <v>0</v>
      </c>
      <c r="F76" s="22">
        <v>0</v>
      </c>
      <c r="G76" s="23">
        <v>0</v>
      </c>
      <c r="H76" s="21">
        <v>38.68600933509182</v>
      </c>
      <c r="I76" s="22">
        <v>1121.989857359799</v>
      </c>
      <c r="J76" s="22">
        <v>550.0235544454664</v>
      </c>
      <c r="K76" s="22">
        <v>0</v>
      </c>
      <c r="L76" s="23">
        <v>55.92367757826349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9.405020017258698</v>
      </c>
      <c r="S76" s="22">
        <v>145.90641376359943</v>
      </c>
      <c r="T76" s="22">
        <v>148.3766202595663</v>
      </c>
      <c r="U76" s="22">
        <v>0</v>
      </c>
      <c r="V76" s="23">
        <v>30.8520509234644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92.77171275748111</v>
      </c>
      <c r="AW76" s="22">
        <v>623.5987457683543</v>
      </c>
      <c r="AX76" s="22">
        <v>19.505032128199602</v>
      </c>
      <c r="AY76" s="22">
        <v>0</v>
      </c>
      <c r="AZ76" s="23">
        <v>281.8989740164592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86.31044336217472</v>
      </c>
      <c r="BG76" s="22">
        <v>196.13969420585678</v>
      </c>
      <c r="BH76" s="22">
        <v>64.47836440379949</v>
      </c>
      <c r="BI76" s="22">
        <v>0</v>
      </c>
      <c r="BJ76" s="23">
        <v>135.90668374507774</v>
      </c>
      <c r="BK76" s="24">
        <f>SUM(C76:BJ76)</f>
        <v>3726.8991835929455</v>
      </c>
    </row>
    <row r="77" spans="1:63" s="25" customFormat="1" ht="14.25">
      <c r="A77" s="20"/>
      <c r="B77" s="7" t="s">
        <v>146</v>
      </c>
      <c r="C77" s="21">
        <v>0</v>
      </c>
      <c r="D77" s="22">
        <v>171.1288138182333</v>
      </c>
      <c r="E77" s="22">
        <v>0</v>
      </c>
      <c r="F77" s="22">
        <v>0</v>
      </c>
      <c r="G77" s="23">
        <v>0</v>
      </c>
      <c r="H77" s="21">
        <v>64.07942457082738</v>
      </c>
      <c r="I77" s="22">
        <v>15823.094273718365</v>
      </c>
      <c r="J77" s="22">
        <v>69.0385913819666</v>
      </c>
      <c r="K77" s="22">
        <v>0</v>
      </c>
      <c r="L77" s="23">
        <v>929.9707967309961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23.557623854395406</v>
      </c>
      <c r="S77" s="22">
        <v>325.94568901769867</v>
      </c>
      <c r="T77" s="22">
        <v>14.7432565792331</v>
      </c>
      <c r="U77" s="22">
        <v>0</v>
      </c>
      <c r="V77" s="23">
        <v>68.5899570397648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55.56911651867221</v>
      </c>
      <c r="AW77" s="22">
        <v>1537.1587067086602</v>
      </c>
      <c r="AX77" s="22">
        <v>5.2879478527331</v>
      </c>
      <c r="AY77" s="22">
        <v>0</v>
      </c>
      <c r="AZ77" s="23">
        <v>534.2245765972341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24.213928701123507</v>
      </c>
      <c r="BG77" s="22">
        <v>45.15502005453061</v>
      </c>
      <c r="BH77" s="22">
        <v>6.2223341485665005</v>
      </c>
      <c r="BI77" s="22">
        <v>0</v>
      </c>
      <c r="BJ77" s="23">
        <v>58.549170276687484</v>
      </c>
      <c r="BK77" s="24">
        <f>SUM(C77:BJ77)</f>
        <v>19756.529227569685</v>
      </c>
    </row>
    <row r="78" spans="1:63" s="25" customFormat="1" ht="14.25">
      <c r="A78" s="20"/>
      <c r="B78" s="7" t="s">
        <v>217</v>
      </c>
      <c r="C78" s="21">
        <v>0</v>
      </c>
      <c r="D78" s="22">
        <v>4.0535866540332</v>
      </c>
      <c r="E78" s="22">
        <v>0</v>
      </c>
      <c r="F78" s="22">
        <v>0</v>
      </c>
      <c r="G78" s="23">
        <v>0</v>
      </c>
      <c r="H78" s="21">
        <v>0.08917890923279999</v>
      </c>
      <c r="I78" s="22">
        <v>164.0413047588666</v>
      </c>
      <c r="J78" s="22">
        <v>0</v>
      </c>
      <c r="K78" s="22">
        <v>0</v>
      </c>
      <c r="L78" s="23">
        <v>5.5189582256665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0.052797959499499995</v>
      </c>
      <c r="S78" s="22">
        <v>0</v>
      </c>
      <c r="T78" s="22">
        <v>0</v>
      </c>
      <c r="U78" s="22">
        <v>0</v>
      </c>
      <c r="V78" s="23">
        <v>2.0334817447999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0.17531228849910005</v>
      </c>
      <c r="AW78" s="22">
        <v>5.772848038203172</v>
      </c>
      <c r="AX78" s="22">
        <v>0</v>
      </c>
      <c r="AY78" s="22">
        <v>0</v>
      </c>
      <c r="AZ78" s="23">
        <v>1.7369081901328998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0.08467867079949999</v>
      </c>
      <c r="BG78" s="22">
        <v>0.20255607173329998</v>
      </c>
      <c r="BH78" s="22">
        <v>0</v>
      </c>
      <c r="BI78" s="22">
        <v>0</v>
      </c>
      <c r="BJ78" s="23">
        <v>0.0015191705</v>
      </c>
      <c r="BK78" s="24">
        <f>SUM(C78:BJ78)</f>
        <v>183.76313068196646</v>
      </c>
    </row>
    <row r="79" spans="1:63" s="25" customFormat="1" ht="14.25">
      <c r="A79" s="20"/>
      <c r="B79" s="7" t="s">
        <v>147</v>
      </c>
      <c r="C79" s="21">
        <v>0</v>
      </c>
      <c r="D79" s="22">
        <v>0.8450175784332999</v>
      </c>
      <c r="E79" s="22">
        <v>0</v>
      </c>
      <c r="F79" s="22">
        <v>0</v>
      </c>
      <c r="G79" s="23">
        <v>0</v>
      </c>
      <c r="H79" s="21">
        <v>17.427765564659</v>
      </c>
      <c r="I79" s="22">
        <v>10.5152510345327</v>
      </c>
      <c r="J79" s="22">
        <v>0</v>
      </c>
      <c r="K79" s="22">
        <v>0</v>
      </c>
      <c r="L79" s="23">
        <v>26.8165320185649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7.3192235046607985</v>
      </c>
      <c r="S79" s="22">
        <v>1.6425528868664</v>
      </c>
      <c r="T79" s="22">
        <v>0</v>
      </c>
      <c r="U79" s="22">
        <v>0</v>
      </c>
      <c r="V79" s="23">
        <v>4.2630104771988995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26.5984438474521</v>
      </c>
      <c r="AW79" s="22">
        <v>41.990320316884095</v>
      </c>
      <c r="AX79" s="22">
        <v>6.590625091366601</v>
      </c>
      <c r="AY79" s="22">
        <v>0</v>
      </c>
      <c r="AZ79" s="23">
        <v>83.91370038541922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10.147312499137598</v>
      </c>
      <c r="BG79" s="22">
        <v>10.644784068765702</v>
      </c>
      <c r="BH79" s="22">
        <v>0</v>
      </c>
      <c r="BI79" s="22">
        <v>0</v>
      </c>
      <c r="BJ79" s="23">
        <v>18.5522344313966</v>
      </c>
      <c r="BK79" s="24">
        <f>SUM(C79:BJ79)</f>
        <v>267.2667737053379</v>
      </c>
    </row>
    <row r="80" spans="1:63" s="25" customFormat="1" ht="14.25">
      <c r="A80" s="20"/>
      <c r="B80" s="7" t="s">
        <v>192</v>
      </c>
      <c r="C80" s="21">
        <v>0</v>
      </c>
      <c r="D80" s="22">
        <v>448.64387868269984</v>
      </c>
      <c r="E80" s="22">
        <v>0</v>
      </c>
      <c r="F80" s="22">
        <v>0</v>
      </c>
      <c r="G80" s="23">
        <v>0</v>
      </c>
      <c r="H80" s="21">
        <v>20.2233110895273</v>
      </c>
      <c r="I80" s="22">
        <v>2073.224350571432</v>
      </c>
      <c r="J80" s="22">
        <v>226.9310920159999</v>
      </c>
      <c r="K80" s="22">
        <v>0</v>
      </c>
      <c r="L80" s="23">
        <v>157.87527506599716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7.534866801493799</v>
      </c>
      <c r="S80" s="22">
        <v>16.122906265732603</v>
      </c>
      <c r="T80" s="22">
        <v>70.0533498144997</v>
      </c>
      <c r="U80" s="22">
        <v>0</v>
      </c>
      <c r="V80" s="23">
        <v>16.5060463148315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24.6061002219333</v>
      </c>
      <c r="AW80" s="22">
        <v>742.8170737856649</v>
      </c>
      <c r="AX80" s="22">
        <v>1.1234182986999999</v>
      </c>
      <c r="AY80" s="22">
        <v>0</v>
      </c>
      <c r="AZ80" s="23">
        <v>88.57703003628222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17.7410043665794</v>
      </c>
      <c r="BG80" s="22">
        <v>25.0548840465647</v>
      </c>
      <c r="BH80" s="22">
        <v>0.3799581053332</v>
      </c>
      <c r="BI80" s="22">
        <v>0</v>
      </c>
      <c r="BJ80" s="23">
        <v>127.0053223692924</v>
      </c>
      <c r="BK80" s="24">
        <f aca="true" t="shared" si="8" ref="BK80:BK85">SUM(C80:BJ80)</f>
        <v>4064.419867852565</v>
      </c>
    </row>
    <row r="81" spans="1:63" s="25" customFormat="1" ht="14.25">
      <c r="A81" s="20"/>
      <c r="B81" s="7" t="s">
        <v>148</v>
      </c>
      <c r="C81" s="21">
        <v>0</v>
      </c>
      <c r="D81" s="22">
        <v>216.13256931109999</v>
      </c>
      <c r="E81" s="22">
        <v>0</v>
      </c>
      <c r="F81" s="22">
        <v>0</v>
      </c>
      <c r="G81" s="23">
        <v>0</v>
      </c>
      <c r="H81" s="21">
        <v>66.69987503588663</v>
      </c>
      <c r="I81" s="22">
        <v>3922.2800423090303</v>
      </c>
      <c r="J81" s="22">
        <v>239.81597462013318</v>
      </c>
      <c r="K81" s="22">
        <v>0</v>
      </c>
      <c r="L81" s="23">
        <v>232.39841173435997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45.9400413557875</v>
      </c>
      <c r="S81" s="22">
        <v>191.79484378436487</v>
      </c>
      <c r="T81" s="22">
        <v>96.67507879786619</v>
      </c>
      <c r="U81" s="22">
        <v>0</v>
      </c>
      <c r="V81" s="23">
        <v>93.23802418269541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335.3454869755583</v>
      </c>
      <c r="AW81" s="22">
        <v>2143.739026380483</v>
      </c>
      <c r="AX81" s="22">
        <v>2.0307927904665997</v>
      </c>
      <c r="AY81" s="22">
        <v>0</v>
      </c>
      <c r="AZ81" s="23">
        <v>754.8352564428925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348.0053400493161</v>
      </c>
      <c r="BG81" s="22">
        <v>297.69860333654543</v>
      </c>
      <c r="BH81" s="22">
        <v>33.6284515182324</v>
      </c>
      <c r="BI81" s="22">
        <v>0</v>
      </c>
      <c r="BJ81" s="23">
        <v>383.17615426328103</v>
      </c>
      <c r="BK81" s="24">
        <f t="shared" si="8"/>
        <v>9403.433972888</v>
      </c>
    </row>
    <row r="82" spans="1:63" s="25" customFormat="1" ht="14.25">
      <c r="A82" s="20"/>
      <c r="B82" s="7" t="s">
        <v>149</v>
      </c>
      <c r="C82" s="21">
        <v>0</v>
      </c>
      <c r="D82" s="22">
        <v>98.64186914099992</v>
      </c>
      <c r="E82" s="22">
        <v>0</v>
      </c>
      <c r="F82" s="22">
        <v>0</v>
      </c>
      <c r="G82" s="23">
        <v>0</v>
      </c>
      <c r="H82" s="21">
        <v>27.564922950426915</v>
      </c>
      <c r="I82" s="22">
        <v>4482.014905196397</v>
      </c>
      <c r="J82" s="22">
        <v>989.3879433950998</v>
      </c>
      <c r="K82" s="22">
        <v>0</v>
      </c>
      <c r="L82" s="23">
        <v>194.96109583162996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13.213240503560698</v>
      </c>
      <c r="S82" s="22">
        <v>328.3653124122988</v>
      </c>
      <c r="T82" s="22">
        <v>91.03472459013308</v>
      </c>
      <c r="U82" s="22">
        <v>0</v>
      </c>
      <c r="V82" s="23">
        <v>26.4438839838316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48.644541712177514</v>
      </c>
      <c r="AW82" s="22">
        <v>1454.4786834995366</v>
      </c>
      <c r="AX82" s="22">
        <v>66.3243974379663</v>
      </c>
      <c r="AY82" s="22">
        <v>0</v>
      </c>
      <c r="AZ82" s="23">
        <v>179.35246648723907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26.8589321483154</v>
      </c>
      <c r="BG82" s="22">
        <v>70.1865682590306</v>
      </c>
      <c r="BH82" s="22">
        <v>3.5936299108665004</v>
      </c>
      <c r="BI82" s="22">
        <v>0</v>
      </c>
      <c r="BJ82" s="23">
        <v>54.272169276882614</v>
      </c>
      <c r="BK82" s="24">
        <f t="shared" si="8"/>
        <v>8155.339286736392</v>
      </c>
    </row>
    <row r="83" spans="1:63" s="25" customFormat="1" ht="14.25">
      <c r="A83" s="20"/>
      <c r="B83" s="7" t="s">
        <v>150</v>
      </c>
      <c r="C83" s="21">
        <v>0</v>
      </c>
      <c r="D83" s="22">
        <v>111.7296842494666</v>
      </c>
      <c r="E83" s="22">
        <v>0</v>
      </c>
      <c r="F83" s="22">
        <v>0</v>
      </c>
      <c r="G83" s="23">
        <v>0</v>
      </c>
      <c r="H83" s="21">
        <v>12.6288798512916</v>
      </c>
      <c r="I83" s="22">
        <v>2.2157794908993997</v>
      </c>
      <c r="J83" s="22">
        <v>0</v>
      </c>
      <c r="K83" s="22">
        <v>0</v>
      </c>
      <c r="L83" s="23">
        <v>11.878838799697698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5.006096771124599</v>
      </c>
      <c r="S83" s="22">
        <v>2.7687348193330004</v>
      </c>
      <c r="T83" s="22">
        <v>0</v>
      </c>
      <c r="U83" s="22">
        <v>0</v>
      </c>
      <c r="V83" s="23">
        <v>3.6733925351991994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143.74175993978153</v>
      </c>
      <c r="AW83" s="22">
        <v>143.59642971454673</v>
      </c>
      <c r="AX83" s="22">
        <v>0</v>
      </c>
      <c r="AY83" s="22">
        <v>0</v>
      </c>
      <c r="AZ83" s="23">
        <v>191.7951536181134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53.4344970463633</v>
      </c>
      <c r="BG83" s="22">
        <v>7.382875840828801</v>
      </c>
      <c r="BH83" s="22">
        <v>0</v>
      </c>
      <c r="BI83" s="22">
        <v>0</v>
      </c>
      <c r="BJ83" s="23">
        <v>43.4967386474153</v>
      </c>
      <c r="BK83" s="24">
        <f t="shared" si="8"/>
        <v>733.3488613240611</v>
      </c>
    </row>
    <row r="84" spans="1:63" s="25" customFormat="1" ht="14.25">
      <c r="A84" s="20"/>
      <c r="B84" s="7" t="s">
        <v>151</v>
      </c>
      <c r="C84" s="21">
        <v>0</v>
      </c>
      <c r="D84" s="22">
        <v>167.2774136371333</v>
      </c>
      <c r="E84" s="22">
        <v>0</v>
      </c>
      <c r="F84" s="22">
        <v>0</v>
      </c>
      <c r="G84" s="23">
        <v>0</v>
      </c>
      <c r="H84" s="21">
        <v>18.8861809782286</v>
      </c>
      <c r="I84" s="22">
        <v>2360.7663584707984</v>
      </c>
      <c r="J84" s="22">
        <v>2.1509142706333</v>
      </c>
      <c r="K84" s="22">
        <v>0</v>
      </c>
      <c r="L84" s="23">
        <v>226.89110599543082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3.1091974597297</v>
      </c>
      <c r="S84" s="22">
        <v>47.840217317032995</v>
      </c>
      <c r="T84" s="22">
        <v>5.0656707141333</v>
      </c>
      <c r="U84" s="22">
        <v>0</v>
      </c>
      <c r="V84" s="23">
        <v>66.17955177813226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46.68245667921731</v>
      </c>
      <c r="AW84" s="22">
        <v>444.44622125672873</v>
      </c>
      <c r="AX84" s="22">
        <v>5.1309344017333</v>
      </c>
      <c r="AY84" s="22">
        <v>0</v>
      </c>
      <c r="AZ84" s="23">
        <v>513.3947525355381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11.172321668204999</v>
      </c>
      <c r="BG84" s="22">
        <v>11.772179299898601</v>
      </c>
      <c r="BH84" s="22">
        <v>0.0817018471333</v>
      </c>
      <c r="BI84" s="22">
        <v>0</v>
      </c>
      <c r="BJ84" s="23">
        <v>31.429218574993296</v>
      </c>
      <c r="BK84" s="24">
        <f t="shared" si="8"/>
        <v>3962.2763968847003</v>
      </c>
    </row>
    <row r="85" spans="1:63" s="25" customFormat="1" ht="14.25">
      <c r="A85" s="20"/>
      <c r="B85" s="7" t="s">
        <v>152</v>
      </c>
      <c r="C85" s="21">
        <v>0</v>
      </c>
      <c r="D85" s="22">
        <v>0.7107703333333</v>
      </c>
      <c r="E85" s="22">
        <v>0</v>
      </c>
      <c r="F85" s="22">
        <v>0</v>
      </c>
      <c r="G85" s="23">
        <v>0</v>
      </c>
      <c r="H85" s="21">
        <v>62.15207199272652</v>
      </c>
      <c r="I85" s="22">
        <v>485.4494053686326</v>
      </c>
      <c r="J85" s="22">
        <v>0</v>
      </c>
      <c r="K85" s="22">
        <v>0</v>
      </c>
      <c r="L85" s="23">
        <v>456.75142463353006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7.967622196560399</v>
      </c>
      <c r="S85" s="22">
        <v>65.69618015966611</v>
      </c>
      <c r="T85" s="22">
        <v>37.8296202954</v>
      </c>
      <c r="U85" s="22">
        <v>0</v>
      </c>
      <c r="V85" s="23">
        <v>32.31864887749839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19.1732491468067</v>
      </c>
      <c r="AW85" s="22">
        <v>114.5570680748963</v>
      </c>
      <c r="AX85" s="22">
        <v>0</v>
      </c>
      <c r="AY85" s="22">
        <v>0</v>
      </c>
      <c r="AZ85" s="23">
        <v>562.5397100305208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8.1737296373761</v>
      </c>
      <c r="BG85" s="22">
        <v>7.1787862167997</v>
      </c>
      <c r="BH85" s="22">
        <v>0.5240679522</v>
      </c>
      <c r="BI85" s="22">
        <v>0</v>
      </c>
      <c r="BJ85" s="23">
        <v>28.40181786609591</v>
      </c>
      <c r="BK85" s="24">
        <f t="shared" si="8"/>
        <v>1889.4241727820427</v>
      </c>
    </row>
    <row r="86" spans="1:63" s="25" customFormat="1" ht="14.25">
      <c r="A86" s="20"/>
      <c r="B86" s="7" t="s">
        <v>153</v>
      </c>
      <c r="C86" s="21">
        <v>0</v>
      </c>
      <c r="D86" s="22">
        <v>7.793305499999899</v>
      </c>
      <c r="E86" s="22">
        <v>0</v>
      </c>
      <c r="F86" s="22">
        <v>0</v>
      </c>
      <c r="G86" s="23">
        <v>0</v>
      </c>
      <c r="H86" s="21">
        <v>3.8308557580635</v>
      </c>
      <c r="I86" s="22">
        <v>0.05134873515058889</v>
      </c>
      <c r="J86" s="22">
        <v>0</v>
      </c>
      <c r="K86" s="22">
        <v>0</v>
      </c>
      <c r="L86" s="23">
        <v>4.8506935328328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2.5800611720967</v>
      </c>
      <c r="S86" s="22">
        <v>0</v>
      </c>
      <c r="T86" s="22">
        <v>0</v>
      </c>
      <c r="U86" s="22">
        <v>0</v>
      </c>
      <c r="V86" s="23">
        <v>0.46614167193300005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62.528743085634005</v>
      </c>
      <c r="AW86" s="22">
        <v>0.0010657887999</v>
      </c>
      <c r="AX86" s="22">
        <v>0</v>
      </c>
      <c r="AY86" s="22">
        <v>0</v>
      </c>
      <c r="AZ86" s="23">
        <v>95.7181572870257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30.856467931833595</v>
      </c>
      <c r="BG86" s="22">
        <v>0</v>
      </c>
      <c r="BH86" s="22">
        <v>0</v>
      </c>
      <c r="BI86" s="22">
        <v>0</v>
      </c>
      <c r="BJ86" s="23">
        <v>46.212832184995605</v>
      </c>
      <c r="BK86" s="24">
        <f>SUM(C86:BJ86)</f>
        <v>254.88967264836532</v>
      </c>
    </row>
    <row r="87" spans="1:63" s="25" customFormat="1" ht="14.25">
      <c r="A87" s="20"/>
      <c r="B87" s="7" t="s">
        <v>154</v>
      </c>
      <c r="C87" s="21">
        <v>0</v>
      </c>
      <c r="D87" s="22">
        <v>228.26307285643318</v>
      </c>
      <c r="E87" s="22">
        <v>0</v>
      </c>
      <c r="F87" s="22">
        <v>0</v>
      </c>
      <c r="G87" s="23">
        <v>0</v>
      </c>
      <c r="H87" s="21">
        <v>6.5623166397278</v>
      </c>
      <c r="I87" s="22">
        <v>79.0192338082993</v>
      </c>
      <c r="J87" s="22">
        <v>0</v>
      </c>
      <c r="K87" s="22">
        <v>0</v>
      </c>
      <c r="L87" s="23">
        <v>16.444038639331705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3.6155756352611994</v>
      </c>
      <c r="S87" s="22">
        <v>6.738973193266099</v>
      </c>
      <c r="T87" s="22">
        <v>34.1740214790666</v>
      </c>
      <c r="U87" s="22">
        <v>0</v>
      </c>
      <c r="V87" s="23">
        <v>4.9725753993656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91.88714362214112</v>
      </c>
      <c r="AW87" s="22">
        <v>74.51632752670594</v>
      </c>
      <c r="AX87" s="22">
        <v>23.471012077066295</v>
      </c>
      <c r="AY87" s="22">
        <v>0</v>
      </c>
      <c r="AZ87" s="23">
        <v>231.84321141722333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59.3248593692763</v>
      </c>
      <c r="BG87" s="22">
        <v>36.8732989413625</v>
      </c>
      <c r="BH87" s="22">
        <v>80.928682003833</v>
      </c>
      <c r="BI87" s="22">
        <v>0</v>
      </c>
      <c r="BJ87" s="23">
        <v>65.16381367240969</v>
      </c>
      <c r="BK87" s="24">
        <f>SUM(C87:BJ87)</f>
        <v>1043.7981562807697</v>
      </c>
    </row>
    <row r="88" spans="1:63" s="25" customFormat="1" ht="14.25">
      <c r="A88" s="20"/>
      <c r="B88" s="7" t="s">
        <v>155</v>
      </c>
      <c r="C88" s="21">
        <v>0</v>
      </c>
      <c r="D88" s="22">
        <v>347.9516759433999</v>
      </c>
      <c r="E88" s="22">
        <v>0</v>
      </c>
      <c r="F88" s="22">
        <v>0</v>
      </c>
      <c r="G88" s="23">
        <v>0</v>
      </c>
      <c r="H88" s="21">
        <v>35.989739485359095</v>
      </c>
      <c r="I88" s="22">
        <v>2829.0432522969313</v>
      </c>
      <c r="J88" s="22">
        <v>517.0261556132998</v>
      </c>
      <c r="K88" s="22">
        <v>0</v>
      </c>
      <c r="L88" s="23">
        <v>383.8194920795959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20.770463802626903</v>
      </c>
      <c r="S88" s="22">
        <v>100.32595047523178</v>
      </c>
      <c r="T88" s="22">
        <v>29.4907537862996</v>
      </c>
      <c r="U88" s="22">
        <v>0</v>
      </c>
      <c r="V88" s="23">
        <v>62.997296467964105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145.82782239455068</v>
      </c>
      <c r="AW88" s="22">
        <v>3769.749900347062</v>
      </c>
      <c r="AX88" s="22">
        <v>4.2151672347332</v>
      </c>
      <c r="AY88" s="22">
        <v>0</v>
      </c>
      <c r="AZ88" s="23">
        <v>1195.6839453594907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93.15765481522931</v>
      </c>
      <c r="BG88" s="22">
        <v>136.96618981329271</v>
      </c>
      <c r="BH88" s="22">
        <v>23.206820227733097</v>
      </c>
      <c r="BI88" s="22">
        <v>0</v>
      </c>
      <c r="BJ88" s="23">
        <v>214.02443998515557</v>
      </c>
      <c r="BK88" s="24">
        <f>SUM(C88:BJ88)</f>
        <v>9910.246720127958</v>
      </c>
    </row>
    <row r="89" spans="1:63" s="30" customFormat="1" ht="14.25">
      <c r="A89" s="20"/>
      <c r="B89" s="8" t="s">
        <v>18</v>
      </c>
      <c r="C89" s="26">
        <f aca="true" t="shared" si="9" ref="C89:AH89">SUM(C72:C88)</f>
        <v>0</v>
      </c>
      <c r="D89" s="27">
        <f t="shared" si="9"/>
        <v>1982.940007629932</v>
      </c>
      <c r="E89" s="27">
        <f t="shared" si="9"/>
        <v>0</v>
      </c>
      <c r="F89" s="27">
        <f t="shared" si="9"/>
        <v>0</v>
      </c>
      <c r="G89" s="28">
        <f t="shared" si="9"/>
        <v>0</v>
      </c>
      <c r="H89" s="26">
        <f t="shared" si="9"/>
        <v>435.393700405062</v>
      </c>
      <c r="I89" s="27">
        <f t="shared" si="9"/>
        <v>37470.94696817806</v>
      </c>
      <c r="J89" s="27">
        <f t="shared" si="9"/>
        <v>2604.4529168205654</v>
      </c>
      <c r="K89" s="27">
        <f t="shared" si="9"/>
        <v>0</v>
      </c>
      <c r="L89" s="28">
        <f t="shared" si="9"/>
        <v>3142.309316534588</v>
      </c>
      <c r="M89" s="26">
        <f t="shared" si="9"/>
        <v>0</v>
      </c>
      <c r="N89" s="27">
        <f t="shared" si="9"/>
        <v>0</v>
      </c>
      <c r="O89" s="27">
        <f t="shared" si="9"/>
        <v>0</v>
      </c>
      <c r="P89" s="27">
        <f t="shared" si="9"/>
        <v>0</v>
      </c>
      <c r="Q89" s="28">
        <f t="shared" si="9"/>
        <v>0</v>
      </c>
      <c r="R89" s="26">
        <f t="shared" si="9"/>
        <v>167.67227999406978</v>
      </c>
      <c r="S89" s="27">
        <f t="shared" si="9"/>
        <v>1260.026620230488</v>
      </c>
      <c r="T89" s="27">
        <f t="shared" si="9"/>
        <v>568.1244322461974</v>
      </c>
      <c r="U89" s="27">
        <f t="shared" si="9"/>
        <v>0</v>
      </c>
      <c r="V89" s="28">
        <f t="shared" si="9"/>
        <v>470.41417018704055</v>
      </c>
      <c r="W89" s="26">
        <f t="shared" si="9"/>
        <v>0</v>
      </c>
      <c r="X89" s="27">
        <f t="shared" si="9"/>
        <v>0</v>
      </c>
      <c r="Y89" s="27">
        <f t="shared" si="9"/>
        <v>0</v>
      </c>
      <c r="Z89" s="27">
        <f t="shared" si="9"/>
        <v>0</v>
      </c>
      <c r="AA89" s="28">
        <f t="shared" si="9"/>
        <v>0</v>
      </c>
      <c r="AB89" s="26">
        <f t="shared" si="9"/>
        <v>0</v>
      </c>
      <c r="AC89" s="27">
        <f t="shared" si="9"/>
        <v>0</v>
      </c>
      <c r="AD89" s="27">
        <f t="shared" si="9"/>
        <v>0</v>
      </c>
      <c r="AE89" s="27">
        <f t="shared" si="9"/>
        <v>0</v>
      </c>
      <c r="AF89" s="28">
        <f t="shared" si="9"/>
        <v>0</v>
      </c>
      <c r="AG89" s="26">
        <f t="shared" si="9"/>
        <v>0</v>
      </c>
      <c r="AH89" s="27">
        <f t="shared" si="9"/>
        <v>0</v>
      </c>
      <c r="AI89" s="27">
        <f aca="true" t="shared" si="10" ref="AI89:BK89">SUM(AI72:AI88)</f>
        <v>0</v>
      </c>
      <c r="AJ89" s="27">
        <f t="shared" si="10"/>
        <v>0</v>
      </c>
      <c r="AK89" s="28">
        <f t="shared" si="10"/>
        <v>0</v>
      </c>
      <c r="AL89" s="26">
        <f t="shared" si="10"/>
        <v>0</v>
      </c>
      <c r="AM89" s="27">
        <f t="shared" si="10"/>
        <v>0</v>
      </c>
      <c r="AN89" s="27">
        <f t="shared" si="10"/>
        <v>0</v>
      </c>
      <c r="AO89" s="27">
        <f t="shared" si="10"/>
        <v>0</v>
      </c>
      <c r="AP89" s="28">
        <f t="shared" si="10"/>
        <v>0</v>
      </c>
      <c r="AQ89" s="26">
        <f t="shared" si="10"/>
        <v>0</v>
      </c>
      <c r="AR89" s="27">
        <f t="shared" si="10"/>
        <v>0</v>
      </c>
      <c r="AS89" s="27">
        <f t="shared" si="10"/>
        <v>0</v>
      </c>
      <c r="AT89" s="27">
        <f t="shared" si="10"/>
        <v>0</v>
      </c>
      <c r="AU89" s="28">
        <f t="shared" si="10"/>
        <v>0</v>
      </c>
      <c r="AV89" s="26">
        <f t="shared" si="10"/>
        <v>1181.5572438778777</v>
      </c>
      <c r="AW89" s="27">
        <f t="shared" si="10"/>
        <v>11980.297942848694</v>
      </c>
      <c r="AX89" s="27">
        <f t="shared" si="10"/>
        <v>137.7113065070979</v>
      </c>
      <c r="AY89" s="27">
        <f t="shared" si="10"/>
        <v>0</v>
      </c>
      <c r="AZ89" s="28">
        <f t="shared" si="10"/>
        <v>5664.484052240248</v>
      </c>
      <c r="BA89" s="26">
        <f t="shared" si="10"/>
        <v>0</v>
      </c>
      <c r="BB89" s="27">
        <f t="shared" si="10"/>
        <v>0</v>
      </c>
      <c r="BC89" s="27">
        <f t="shared" si="10"/>
        <v>0</v>
      </c>
      <c r="BD89" s="27">
        <f t="shared" si="10"/>
        <v>0</v>
      </c>
      <c r="BE89" s="28">
        <f t="shared" si="10"/>
        <v>0</v>
      </c>
      <c r="BF89" s="26">
        <f t="shared" si="10"/>
        <v>799.2274991371455</v>
      </c>
      <c r="BG89" s="27">
        <f t="shared" si="10"/>
        <v>898.6184597705578</v>
      </c>
      <c r="BH89" s="27">
        <f t="shared" si="10"/>
        <v>216.2721522117297</v>
      </c>
      <c r="BI89" s="27">
        <f t="shared" si="10"/>
        <v>0</v>
      </c>
      <c r="BJ89" s="28">
        <f t="shared" si="10"/>
        <v>1290.5727599393554</v>
      </c>
      <c r="BK89" s="29">
        <f t="shared" si="10"/>
        <v>70271.02182875872</v>
      </c>
    </row>
    <row r="90" spans="1:63" s="30" customFormat="1" ht="14.25">
      <c r="A90" s="20"/>
      <c r="B90" s="8" t="s">
        <v>19</v>
      </c>
      <c r="C90" s="26">
        <f aca="true" t="shared" si="11" ref="C90:AH90">C89+C70+C67+C63+C15+C11</f>
        <v>0</v>
      </c>
      <c r="D90" s="27">
        <f t="shared" si="11"/>
        <v>2118.6474321200653</v>
      </c>
      <c r="E90" s="27">
        <f t="shared" si="11"/>
        <v>0</v>
      </c>
      <c r="F90" s="27">
        <f t="shared" si="11"/>
        <v>0</v>
      </c>
      <c r="G90" s="28">
        <f t="shared" si="11"/>
        <v>0</v>
      </c>
      <c r="H90" s="26">
        <f t="shared" si="11"/>
        <v>886.9451677810029</v>
      </c>
      <c r="I90" s="27">
        <f t="shared" si="11"/>
        <v>64753.58363230625</v>
      </c>
      <c r="J90" s="27">
        <f t="shared" si="11"/>
        <v>3686.3045750180318</v>
      </c>
      <c r="K90" s="27">
        <f t="shared" si="11"/>
        <v>0</v>
      </c>
      <c r="L90" s="28">
        <f t="shared" si="11"/>
        <v>4842.5423847360435</v>
      </c>
      <c r="M90" s="26">
        <f t="shared" si="11"/>
        <v>0</v>
      </c>
      <c r="N90" s="27">
        <f t="shared" si="11"/>
        <v>0</v>
      </c>
      <c r="O90" s="27">
        <f t="shared" si="11"/>
        <v>0</v>
      </c>
      <c r="P90" s="27">
        <f t="shared" si="11"/>
        <v>0</v>
      </c>
      <c r="Q90" s="28">
        <f t="shared" si="11"/>
        <v>0</v>
      </c>
      <c r="R90" s="26">
        <f t="shared" si="11"/>
        <v>431.46160282688345</v>
      </c>
      <c r="S90" s="27">
        <f t="shared" si="11"/>
        <v>2112.8285027334155</v>
      </c>
      <c r="T90" s="27">
        <f t="shared" si="11"/>
        <v>695.644138917563</v>
      </c>
      <c r="U90" s="27">
        <f t="shared" si="11"/>
        <v>0</v>
      </c>
      <c r="V90" s="28">
        <f t="shared" si="11"/>
        <v>741.1853141609577</v>
      </c>
      <c r="W90" s="26">
        <f t="shared" si="11"/>
        <v>0</v>
      </c>
      <c r="X90" s="27">
        <f t="shared" si="11"/>
        <v>0</v>
      </c>
      <c r="Y90" s="27">
        <f t="shared" si="11"/>
        <v>0</v>
      </c>
      <c r="Z90" s="27">
        <f t="shared" si="11"/>
        <v>0</v>
      </c>
      <c r="AA90" s="28">
        <f t="shared" si="11"/>
        <v>0</v>
      </c>
      <c r="AB90" s="26">
        <f t="shared" si="11"/>
        <v>0</v>
      </c>
      <c r="AC90" s="27">
        <f t="shared" si="11"/>
        <v>0</v>
      </c>
      <c r="AD90" s="27">
        <f t="shared" si="11"/>
        <v>0</v>
      </c>
      <c r="AE90" s="27">
        <f t="shared" si="11"/>
        <v>0</v>
      </c>
      <c r="AF90" s="28">
        <f t="shared" si="11"/>
        <v>0</v>
      </c>
      <c r="AG90" s="26">
        <f t="shared" si="11"/>
        <v>0</v>
      </c>
      <c r="AH90" s="27">
        <f t="shared" si="11"/>
        <v>0</v>
      </c>
      <c r="AI90" s="27">
        <f aca="true" t="shared" si="12" ref="AI90:BK90">AI89+AI70+AI67+AI63+AI15+AI11</f>
        <v>0</v>
      </c>
      <c r="AJ90" s="27">
        <f t="shared" si="12"/>
        <v>0</v>
      </c>
      <c r="AK90" s="28">
        <f t="shared" si="12"/>
        <v>0</v>
      </c>
      <c r="AL90" s="26">
        <f t="shared" si="12"/>
        <v>0</v>
      </c>
      <c r="AM90" s="27">
        <f t="shared" si="12"/>
        <v>0</v>
      </c>
      <c r="AN90" s="27">
        <f t="shared" si="12"/>
        <v>0</v>
      </c>
      <c r="AO90" s="27">
        <f t="shared" si="12"/>
        <v>0</v>
      </c>
      <c r="AP90" s="28">
        <f t="shared" si="12"/>
        <v>0</v>
      </c>
      <c r="AQ90" s="26">
        <f t="shared" si="12"/>
        <v>0</v>
      </c>
      <c r="AR90" s="27">
        <f t="shared" si="12"/>
        <v>0</v>
      </c>
      <c r="AS90" s="27">
        <f t="shared" si="12"/>
        <v>0</v>
      </c>
      <c r="AT90" s="27">
        <f t="shared" si="12"/>
        <v>0</v>
      </c>
      <c r="AU90" s="28">
        <f t="shared" si="12"/>
        <v>0</v>
      </c>
      <c r="AV90" s="26">
        <f t="shared" si="12"/>
        <v>1618.3951686410837</v>
      </c>
      <c r="AW90" s="27">
        <f t="shared" si="12"/>
        <v>17705.107295911934</v>
      </c>
      <c r="AX90" s="27">
        <f t="shared" si="12"/>
        <v>154.1144952528639</v>
      </c>
      <c r="AY90" s="27">
        <f t="shared" si="12"/>
        <v>0</v>
      </c>
      <c r="AZ90" s="28">
        <f t="shared" si="12"/>
        <v>7356.253067996372</v>
      </c>
      <c r="BA90" s="26">
        <f t="shared" si="12"/>
        <v>0</v>
      </c>
      <c r="BB90" s="27">
        <f t="shared" si="12"/>
        <v>0</v>
      </c>
      <c r="BC90" s="27">
        <f t="shared" si="12"/>
        <v>0</v>
      </c>
      <c r="BD90" s="27">
        <f t="shared" si="12"/>
        <v>0</v>
      </c>
      <c r="BE90" s="28">
        <f t="shared" si="12"/>
        <v>0</v>
      </c>
      <c r="BF90" s="26">
        <f t="shared" si="12"/>
        <v>1055.562237428803</v>
      </c>
      <c r="BG90" s="27">
        <f t="shared" si="12"/>
        <v>1257.7535435960726</v>
      </c>
      <c r="BH90" s="27">
        <f t="shared" si="12"/>
        <v>241.1519215322623</v>
      </c>
      <c r="BI90" s="27">
        <f t="shared" si="12"/>
        <v>0</v>
      </c>
      <c r="BJ90" s="28">
        <f t="shared" si="12"/>
        <v>1726.703582847803</v>
      </c>
      <c r="BK90" s="28">
        <f t="shared" si="12"/>
        <v>111384.18406380742</v>
      </c>
    </row>
    <row r="91" spans="3:63" ht="15" customHeight="1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</row>
    <row r="92" spans="1:63" s="25" customFormat="1" ht="15" customHeight="1">
      <c r="A92" s="20" t="s">
        <v>20</v>
      </c>
      <c r="B92" s="11" t="s">
        <v>21</v>
      </c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4"/>
      <c r="BK92" s="35"/>
    </row>
    <row r="93" spans="1:63" s="25" customFormat="1" ht="14.25">
      <c r="A93" s="20" t="s">
        <v>7</v>
      </c>
      <c r="B93" s="36" t="s">
        <v>48</v>
      </c>
      <c r="C93" s="21"/>
      <c r="D93" s="22"/>
      <c r="E93" s="22"/>
      <c r="F93" s="22"/>
      <c r="G93" s="23"/>
      <c r="H93" s="21"/>
      <c r="I93" s="22"/>
      <c r="J93" s="22"/>
      <c r="K93" s="22"/>
      <c r="L93" s="23"/>
      <c r="M93" s="21"/>
      <c r="N93" s="22"/>
      <c r="O93" s="22"/>
      <c r="P93" s="22"/>
      <c r="Q93" s="23"/>
      <c r="R93" s="21"/>
      <c r="S93" s="22"/>
      <c r="T93" s="22"/>
      <c r="U93" s="22"/>
      <c r="V93" s="23"/>
      <c r="W93" s="21"/>
      <c r="X93" s="22"/>
      <c r="Y93" s="22"/>
      <c r="Z93" s="22"/>
      <c r="AA93" s="23"/>
      <c r="AB93" s="21"/>
      <c r="AC93" s="22"/>
      <c r="AD93" s="22"/>
      <c r="AE93" s="22"/>
      <c r="AF93" s="23"/>
      <c r="AG93" s="21"/>
      <c r="AH93" s="22"/>
      <c r="AI93" s="22"/>
      <c r="AJ93" s="22"/>
      <c r="AK93" s="23"/>
      <c r="AL93" s="21"/>
      <c r="AM93" s="22"/>
      <c r="AN93" s="22"/>
      <c r="AO93" s="22"/>
      <c r="AP93" s="23"/>
      <c r="AQ93" s="21"/>
      <c r="AR93" s="22"/>
      <c r="AS93" s="22"/>
      <c r="AT93" s="22"/>
      <c r="AU93" s="23"/>
      <c r="AV93" s="21"/>
      <c r="AW93" s="22"/>
      <c r="AX93" s="22"/>
      <c r="AY93" s="22"/>
      <c r="AZ93" s="23"/>
      <c r="BA93" s="21"/>
      <c r="BB93" s="22"/>
      <c r="BC93" s="22"/>
      <c r="BD93" s="22"/>
      <c r="BE93" s="23"/>
      <c r="BF93" s="21"/>
      <c r="BG93" s="22"/>
      <c r="BH93" s="22"/>
      <c r="BI93" s="22"/>
      <c r="BJ93" s="23"/>
      <c r="BK93" s="24"/>
    </row>
    <row r="94" spans="1:63" s="25" customFormat="1" ht="14.25">
      <c r="A94" s="20"/>
      <c r="B94" s="7" t="s">
        <v>156</v>
      </c>
      <c r="C94" s="21">
        <v>0</v>
      </c>
      <c r="D94" s="22">
        <v>1.0039696796</v>
      </c>
      <c r="E94" s="22">
        <v>0</v>
      </c>
      <c r="F94" s="22">
        <v>0</v>
      </c>
      <c r="G94" s="23">
        <v>0</v>
      </c>
      <c r="H94" s="21">
        <v>536.5453395326017</v>
      </c>
      <c r="I94" s="22">
        <v>28.6399897439966</v>
      </c>
      <c r="J94" s="22">
        <v>0</v>
      </c>
      <c r="K94" s="22">
        <v>0</v>
      </c>
      <c r="L94" s="23">
        <v>49.99974396212691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358.6738960923064</v>
      </c>
      <c r="S94" s="22">
        <v>10.020381362497202</v>
      </c>
      <c r="T94" s="22">
        <v>0</v>
      </c>
      <c r="U94" s="22">
        <v>0</v>
      </c>
      <c r="V94" s="23">
        <v>19.755194130395704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5498.219102795505</v>
      </c>
      <c r="AW94" s="22">
        <v>323.27269611621847</v>
      </c>
      <c r="AX94" s="22">
        <v>0</v>
      </c>
      <c r="AY94" s="22">
        <v>0</v>
      </c>
      <c r="AZ94" s="23">
        <v>580.5361056468249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4634.915940829144</v>
      </c>
      <c r="BG94" s="22">
        <v>207.07934897982443</v>
      </c>
      <c r="BH94" s="22">
        <v>0</v>
      </c>
      <c r="BI94" s="22">
        <v>0</v>
      </c>
      <c r="BJ94" s="23">
        <v>268.10663861921137</v>
      </c>
      <c r="BK94" s="24">
        <f>SUM(C94:BJ94)</f>
        <v>12516.768347490253</v>
      </c>
    </row>
    <row r="95" spans="1:63" s="30" customFormat="1" ht="14.25">
      <c r="A95" s="20"/>
      <c r="B95" s="8" t="s">
        <v>9</v>
      </c>
      <c r="C95" s="26">
        <f aca="true" t="shared" si="13" ref="C95:AH95">SUM(C94:C94)</f>
        <v>0</v>
      </c>
      <c r="D95" s="27">
        <f t="shared" si="13"/>
        <v>1.0039696796</v>
      </c>
      <c r="E95" s="27">
        <f t="shared" si="13"/>
        <v>0</v>
      </c>
      <c r="F95" s="27">
        <f t="shared" si="13"/>
        <v>0</v>
      </c>
      <c r="G95" s="28">
        <f t="shared" si="13"/>
        <v>0</v>
      </c>
      <c r="H95" s="26">
        <f t="shared" si="13"/>
        <v>536.5453395326017</v>
      </c>
      <c r="I95" s="27">
        <f t="shared" si="13"/>
        <v>28.6399897439966</v>
      </c>
      <c r="J95" s="27">
        <f t="shared" si="13"/>
        <v>0</v>
      </c>
      <c r="K95" s="27">
        <f t="shared" si="13"/>
        <v>0</v>
      </c>
      <c r="L95" s="28">
        <f t="shared" si="13"/>
        <v>49.99974396212691</v>
      </c>
      <c r="M95" s="26">
        <f t="shared" si="13"/>
        <v>0</v>
      </c>
      <c r="N95" s="27">
        <f t="shared" si="13"/>
        <v>0</v>
      </c>
      <c r="O95" s="27">
        <f t="shared" si="13"/>
        <v>0</v>
      </c>
      <c r="P95" s="27">
        <f t="shared" si="13"/>
        <v>0</v>
      </c>
      <c r="Q95" s="28">
        <f t="shared" si="13"/>
        <v>0</v>
      </c>
      <c r="R95" s="26">
        <f t="shared" si="13"/>
        <v>358.6738960923064</v>
      </c>
      <c r="S95" s="27">
        <f t="shared" si="13"/>
        <v>10.020381362497202</v>
      </c>
      <c r="T95" s="27">
        <f t="shared" si="13"/>
        <v>0</v>
      </c>
      <c r="U95" s="27">
        <f t="shared" si="13"/>
        <v>0</v>
      </c>
      <c r="V95" s="28">
        <f t="shared" si="13"/>
        <v>19.755194130395704</v>
      </c>
      <c r="W95" s="26">
        <f t="shared" si="13"/>
        <v>0</v>
      </c>
      <c r="X95" s="27">
        <f t="shared" si="13"/>
        <v>0</v>
      </c>
      <c r="Y95" s="27">
        <f t="shared" si="13"/>
        <v>0</v>
      </c>
      <c r="Z95" s="27">
        <f t="shared" si="13"/>
        <v>0</v>
      </c>
      <c r="AA95" s="28">
        <f t="shared" si="13"/>
        <v>0</v>
      </c>
      <c r="AB95" s="26">
        <f t="shared" si="13"/>
        <v>0</v>
      </c>
      <c r="AC95" s="27">
        <f t="shared" si="13"/>
        <v>0</v>
      </c>
      <c r="AD95" s="27">
        <f t="shared" si="13"/>
        <v>0</v>
      </c>
      <c r="AE95" s="27">
        <f t="shared" si="13"/>
        <v>0</v>
      </c>
      <c r="AF95" s="28">
        <f t="shared" si="13"/>
        <v>0</v>
      </c>
      <c r="AG95" s="26">
        <f t="shared" si="13"/>
        <v>0</v>
      </c>
      <c r="AH95" s="27">
        <f t="shared" si="13"/>
        <v>0</v>
      </c>
      <c r="AI95" s="27">
        <f aca="true" t="shared" si="14" ref="AI95:BK95">SUM(AI94:AI94)</f>
        <v>0</v>
      </c>
      <c r="AJ95" s="27">
        <f t="shared" si="14"/>
        <v>0</v>
      </c>
      <c r="AK95" s="28">
        <f t="shared" si="14"/>
        <v>0</v>
      </c>
      <c r="AL95" s="26">
        <f t="shared" si="14"/>
        <v>0</v>
      </c>
      <c r="AM95" s="27">
        <f t="shared" si="14"/>
        <v>0</v>
      </c>
      <c r="AN95" s="27">
        <f t="shared" si="14"/>
        <v>0</v>
      </c>
      <c r="AO95" s="27">
        <f t="shared" si="14"/>
        <v>0</v>
      </c>
      <c r="AP95" s="28">
        <f t="shared" si="14"/>
        <v>0</v>
      </c>
      <c r="AQ95" s="26">
        <f t="shared" si="14"/>
        <v>0</v>
      </c>
      <c r="AR95" s="27">
        <f t="shared" si="14"/>
        <v>0</v>
      </c>
      <c r="AS95" s="27">
        <f t="shared" si="14"/>
        <v>0</v>
      </c>
      <c r="AT95" s="27">
        <f t="shared" si="14"/>
        <v>0</v>
      </c>
      <c r="AU95" s="28">
        <f t="shared" si="14"/>
        <v>0</v>
      </c>
      <c r="AV95" s="26">
        <f t="shared" si="14"/>
        <v>5498.219102795505</v>
      </c>
      <c r="AW95" s="27">
        <f t="shared" si="14"/>
        <v>323.27269611621847</v>
      </c>
      <c r="AX95" s="27">
        <f t="shared" si="14"/>
        <v>0</v>
      </c>
      <c r="AY95" s="27">
        <f t="shared" si="14"/>
        <v>0</v>
      </c>
      <c r="AZ95" s="28">
        <f t="shared" si="14"/>
        <v>580.5361056468249</v>
      </c>
      <c r="BA95" s="26">
        <f t="shared" si="14"/>
        <v>0</v>
      </c>
      <c r="BB95" s="27">
        <f t="shared" si="14"/>
        <v>0</v>
      </c>
      <c r="BC95" s="27">
        <f t="shared" si="14"/>
        <v>0</v>
      </c>
      <c r="BD95" s="27">
        <f t="shared" si="14"/>
        <v>0</v>
      </c>
      <c r="BE95" s="28">
        <f t="shared" si="14"/>
        <v>0</v>
      </c>
      <c r="BF95" s="26">
        <f t="shared" si="14"/>
        <v>4634.915940829144</v>
      </c>
      <c r="BG95" s="27">
        <f t="shared" si="14"/>
        <v>207.07934897982443</v>
      </c>
      <c r="BH95" s="27">
        <f t="shared" si="14"/>
        <v>0</v>
      </c>
      <c r="BI95" s="27">
        <f t="shared" si="14"/>
        <v>0</v>
      </c>
      <c r="BJ95" s="28">
        <f t="shared" si="14"/>
        <v>268.10663861921137</v>
      </c>
      <c r="BK95" s="29">
        <f t="shared" si="14"/>
        <v>12516.768347490253</v>
      </c>
    </row>
    <row r="96" spans="3:63" ht="15" customHeight="1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</row>
    <row r="97" spans="1:63" s="25" customFormat="1" ht="14.25">
      <c r="A97" s="20" t="s">
        <v>10</v>
      </c>
      <c r="B97" s="12" t="s">
        <v>22</v>
      </c>
      <c r="C97" s="21"/>
      <c r="D97" s="22"/>
      <c r="E97" s="22"/>
      <c r="F97" s="22"/>
      <c r="G97" s="23"/>
      <c r="H97" s="21"/>
      <c r="I97" s="22"/>
      <c r="J97" s="22"/>
      <c r="K97" s="22"/>
      <c r="L97" s="23"/>
      <c r="M97" s="21"/>
      <c r="N97" s="22"/>
      <c r="O97" s="22"/>
      <c r="P97" s="22"/>
      <c r="Q97" s="23"/>
      <c r="R97" s="21"/>
      <c r="S97" s="22"/>
      <c r="T97" s="22"/>
      <c r="U97" s="22"/>
      <c r="V97" s="23"/>
      <c r="W97" s="21"/>
      <c r="X97" s="22"/>
      <c r="Y97" s="22"/>
      <c r="Z97" s="22"/>
      <c r="AA97" s="23"/>
      <c r="AB97" s="21"/>
      <c r="AC97" s="22"/>
      <c r="AD97" s="22"/>
      <c r="AE97" s="22"/>
      <c r="AF97" s="23"/>
      <c r="AG97" s="21"/>
      <c r="AH97" s="22"/>
      <c r="AI97" s="22"/>
      <c r="AJ97" s="22"/>
      <c r="AK97" s="23"/>
      <c r="AL97" s="21"/>
      <c r="AM97" s="22"/>
      <c r="AN97" s="22"/>
      <c r="AO97" s="22"/>
      <c r="AP97" s="23"/>
      <c r="AQ97" s="21"/>
      <c r="AR97" s="22"/>
      <c r="AS97" s="22"/>
      <c r="AT97" s="22"/>
      <c r="AU97" s="23"/>
      <c r="AV97" s="21"/>
      <c r="AW97" s="22"/>
      <c r="AX97" s="22"/>
      <c r="AY97" s="22"/>
      <c r="AZ97" s="23"/>
      <c r="BA97" s="21"/>
      <c r="BB97" s="22"/>
      <c r="BC97" s="22"/>
      <c r="BD97" s="22"/>
      <c r="BE97" s="23"/>
      <c r="BF97" s="21"/>
      <c r="BG97" s="22"/>
      <c r="BH97" s="22"/>
      <c r="BI97" s="22"/>
      <c r="BJ97" s="23"/>
      <c r="BK97" s="24"/>
    </row>
    <row r="98" spans="1:63" s="25" customFormat="1" ht="14.25">
      <c r="A98" s="20"/>
      <c r="B98" s="7" t="s">
        <v>157</v>
      </c>
      <c r="C98" s="21">
        <v>0</v>
      </c>
      <c r="D98" s="22">
        <v>0.015105</v>
      </c>
      <c r="E98" s="22">
        <v>0</v>
      </c>
      <c r="F98" s="22">
        <v>0</v>
      </c>
      <c r="G98" s="23">
        <v>0</v>
      </c>
      <c r="H98" s="21">
        <v>0.14158956679970006</v>
      </c>
      <c r="I98" s="22">
        <v>0.08368281199999998</v>
      </c>
      <c r="J98" s="22">
        <v>0</v>
      </c>
      <c r="K98" s="22">
        <v>0</v>
      </c>
      <c r="L98" s="23">
        <v>0.6876021210000001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0.07705280339960001</v>
      </c>
      <c r="S98" s="22">
        <v>0.197946948</v>
      </c>
      <c r="T98" s="22">
        <v>0</v>
      </c>
      <c r="U98" s="22">
        <v>0</v>
      </c>
      <c r="V98" s="23">
        <v>0.239673412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2.9358361766948016</v>
      </c>
      <c r="AW98" s="22">
        <v>2.6602942468991704</v>
      </c>
      <c r="AX98" s="22">
        <v>5.5983E-05</v>
      </c>
      <c r="AY98" s="22">
        <v>0</v>
      </c>
      <c r="AZ98" s="23">
        <v>12.851691035998401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1.5825147595942999</v>
      </c>
      <c r="BG98" s="22">
        <v>1.3028814309997998</v>
      </c>
      <c r="BH98" s="22">
        <v>0</v>
      </c>
      <c r="BI98" s="22">
        <v>0</v>
      </c>
      <c r="BJ98" s="23">
        <v>3.0369455115994994</v>
      </c>
      <c r="BK98" s="24">
        <f>SUM(C98:BJ98)</f>
        <v>25.81287180798527</v>
      </c>
    </row>
    <row r="99" spans="1:63" s="25" customFormat="1" ht="14.25">
      <c r="A99" s="20"/>
      <c r="B99" s="7" t="s">
        <v>158</v>
      </c>
      <c r="C99" s="21">
        <v>0</v>
      </c>
      <c r="D99" s="22">
        <v>0.8096131959333</v>
      </c>
      <c r="E99" s="22">
        <v>0</v>
      </c>
      <c r="F99" s="22">
        <v>0</v>
      </c>
      <c r="G99" s="23">
        <v>0</v>
      </c>
      <c r="H99" s="21">
        <v>55.3247432552935</v>
      </c>
      <c r="I99" s="22">
        <v>3944.5436101401306</v>
      </c>
      <c r="J99" s="22">
        <v>0.7786988489</v>
      </c>
      <c r="K99" s="22">
        <v>0</v>
      </c>
      <c r="L99" s="23">
        <v>2201.2378939163946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18.113395737860497</v>
      </c>
      <c r="S99" s="22">
        <v>431.58514457576547</v>
      </c>
      <c r="T99" s="22">
        <v>0</v>
      </c>
      <c r="U99" s="22">
        <v>0</v>
      </c>
      <c r="V99" s="23">
        <v>210.21295383249765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417.5301014008933</v>
      </c>
      <c r="AW99" s="22">
        <v>1327.7945209111847</v>
      </c>
      <c r="AX99" s="22">
        <v>0.7241363293998999</v>
      </c>
      <c r="AY99" s="22">
        <v>0</v>
      </c>
      <c r="AZ99" s="23">
        <v>2905.573233487058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208.46831276442165</v>
      </c>
      <c r="BG99" s="22">
        <v>284.4784871637611</v>
      </c>
      <c r="BH99" s="22">
        <v>0.1351516591333</v>
      </c>
      <c r="BI99" s="22">
        <v>0</v>
      </c>
      <c r="BJ99" s="23">
        <v>369.747828126682</v>
      </c>
      <c r="BK99" s="24">
        <f>SUM(C99:BJ99)</f>
        <v>12377.05782534531</v>
      </c>
    </row>
    <row r="100" spans="1:63" s="25" customFormat="1" ht="14.25">
      <c r="A100" s="20"/>
      <c r="B100" s="7" t="s">
        <v>218</v>
      </c>
      <c r="C100" s="21">
        <v>0</v>
      </c>
      <c r="D100" s="22">
        <v>1.0818747568</v>
      </c>
      <c r="E100" s="22">
        <v>0</v>
      </c>
      <c r="F100" s="22">
        <v>0</v>
      </c>
      <c r="G100" s="23">
        <v>0</v>
      </c>
      <c r="H100" s="21">
        <v>174.75551665221312</v>
      </c>
      <c r="I100" s="22">
        <v>18.114693176798</v>
      </c>
      <c r="J100" s="22">
        <v>0.0172663284666</v>
      </c>
      <c r="K100" s="22">
        <v>0</v>
      </c>
      <c r="L100" s="23">
        <v>166.45513129846017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77.01738492211778</v>
      </c>
      <c r="S100" s="22">
        <v>19.675661975165394</v>
      </c>
      <c r="T100" s="22">
        <v>0</v>
      </c>
      <c r="U100" s="22">
        <v>0</v>
      </c>
      <c r="V100" s="23">
        <v>50.692035788297396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1103.3568872201258</v>
      </c>
      <c r="AW100" s="22">
        <v>171.37063534625204</v>
      </c>
      <c r="AX100" s="22">
        <v>0.0036725768999999993</v>
      </c>
      <c r="AY100" s="22">
        <v>0</v>
      </c>
      <c r="AZ100" s="23">
        <v>779.8384515851475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529.5721026845848</v>
      </c>
      <c r="BG100" s="22">
        <v>46.552621164285505</v>
      </c>
      <c r="BH100" s="22">
        <v>0.0114477442666</v>
      </c>
      <c r="BI100" s="22">
        <v>0</v>
      </c>
      <c r="BJ100" s="23">
        <v>135.2704909773373</v>
      </c>
      <c r="BK100" s="24">
        <f aca="true" t="shared" si="15" ref="BK100:BK125">SUM(C100:BJ100)</f>
        <v>3273.7858741972186</v>
      </c>
    </row>
    <row r="101" spans="1:63" s="25" customFormat="1" ht="14.25">
      <c r="A101" s="20"/>
      <c r="B101" s="7" t="s">
        <v>159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0.0355620410999</v>
      </c>
      <c r="I101" s="22">
        <v>0</v>
      </c>
      <c r="J101" s="22">
        <v>0</v>
      </c>
      <c r="K101" s="22">
        <v>0</v>
      </c>
      <c r="L101" s="23">
        <v>0.061313864999900006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0.0837955988331</v>
      </c>
      <c r="S101" s="22">
        <v>0</v>
      </c>
      <c r="T101" s="22">
        <v>0</v>
      </c>
      <c r="U101" s="22">
        <v>0</v>
      </c>
      <c r="V101" s="23">
        <v>0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3.0476007297654006</v>
      </c>
      <c r="AW101" s="22">
        <v>3.1121689319130414</v>
      </c>
      <c r="AX101" s="22">
        <v>0</v>
      </c>
      <c r="AY101" s="22">
        <v>0</v>
      </c>
      <c r="AZ101" s="23">
        <v>33.88650721059789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1.7684751912320997</v>
      </c>
      <c r="BG101" s="22">
        <v>0.8816715366664001</v>
      </c>
      <c r="BH101" s="22">
        <v>0</v>
      </c>
      <c r="BI101" s="22">
        <v>0</v>
      </c>
      <c r="BJ101" s="23">
        <v>8.005401418498899</v>
      </c>
      <c r="BK101" s="24">
        <f>SUM(C101:BJ101)</f>
        <v>50.88249652360663</v>
      </c>
    </row>
    <row r="102" spans="1:63" s="25" customFormat="1" ht="14.25">
      <c r="A102" s="20"/>
      <c r="B102" s="7" t="s">
        <v>181</v>
      </c>
      <c r="C102" s="21">
        <v>0</v>
      </c>
      <c r="D102" s="22">
        <v>5.016988</v>
      </c>
      <c r="E102" s="22">
        <v>0</v>
      </c>
      <c r="F102" s="22">
        <v>0</v>
      </c>
      <c r="G102" s="23">
        <v>0</v>
      </c>
      <c r="H102" s="21">
        <v>5.945884767863399</v>
      </c>
      <c r="I102" s="22">
        <v>0.9935767806664001</v>
      </c>
      <c r="J102" s="22">
        <v>0</v>
      </c>
      <c r="K102" s="22">
        <v>0</v>
      </c>
      <c r="L102" s="23">
        <v>8.386760962465399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4.141388638963</v>
      </c>
      <c r="S102" s="22">
        <v>0.5018178060666001</v>
      </c>
      <c r="T102" s="22">
        <v>0</v>
      </c>
      <c r="U102" s="22">
        <v>0</v>
      </c>
      <c r="V102" s="23">
        <v>4.850768976432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122.46338197677302</v>
      </c>
      <c r="AW102" s="22">
        <v>26.23808557672753</v>
      </c>
      <c r="AX102" s="22">
        <v>0</v>
      </c>
      <c r="AY102" s="22">
        <v>0</v>
      </c>
      <c r="AZ102" s="23">
        <v>438.4861396264121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118.77132830124116</v>
      </c>
      <c r="BG102" s="22">
        <v>14.7245888683315</v>
      </c>
      <c r="BH102" s="22">
        <v>3.2423437882666</v>
      </c>
      <c r="BI102" s="22">
        <v>0</v>
      </c>
      <c r="BJ102" s="23">
        <v>231.4867381241914</v>
      </c>
      <c r="BK102" s="24">
        <f>SUM(C102:BJ102)</f>
        <v>985.2497921944</v>
      </c>
    </row>
    <row r="103" spans="1:63" s="25" customFormat="1" ht="14.25">
      <c r="A103" s="20"/>
      <c r="B103" s="7" t="s">
        <v>160</v>
      </c>
      <c r="C103" s="21">
        <v>0</v>
      </c>
      <c r="D103" s="22">
        <v>1.1394578361666</v>
      </c>
      <c r="E103" s="22">
        <v>0</v>
      </c>
      <c r="F103" s="22">
        <v>0</v>
      </c>
      <c r="G103" s="23">
        <v>0</v>
      </c>
      <c r="H103" s="21">
        <v>370.42724133167206</v>
      </c>
      <c r="I103" s="22">
        <v>1004.239513510964</v>
      </c>
      <c r="J103" s="22">
        <v>0</v>
      </c>
      <c r="K103" s="22">
        <v>0</v>
      </c>
      <c r="L103" s="23">
        <v>334.98503257125924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205.2555552532792</v>
      </c>
      <c r="S103" s="22">
        <v>111.8605796947985</v>
      </c>
      <c r="T103" s="22">
        <v>0.0867324354</v>
      </c>
      <c r="U103" s="22">
        <v>0</v>
      </c>
      <c r="V103" s="23">
        <v>90.15928447159567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3085.2542806901956</v>
      </c>
      <c r="AW103" s="22">
        <v>493.74982205714576</v>
      </c>
      <c r="AX103" s="22">
        <v>0.018021812099900003</v>
      </c>
      <c r="AY103" s="22">
        <v>0</v>
      </c>
      <c r="AZ103" s="23">
        <v>2680.8871299653415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2121.9275938422393</v>
      </c>
      <c r="BG103" s="22">
        <v>134.09543175039514</v>
      </c>
      <c r="BH103" s="22">
        <v>0</v>
      </c>
      <c r="BI103" s="22">
        <v>0</v>
      </c>
      <c r="BJ103" s="23">
        <v>724.4276341768898</v>
      </c>
      <c r="BK103" s="24">
        <f>SUM(C103:BJ103)</f>
        <v>11358.513311399442</v>
      </c>
    </row>
    <row r="104" spans="1:63" s="25" customFormat="1" ht="14.25">
      <c r="A104" s="20"/>
      <c r="B104" s="7" t="s">
        <v>161</v>
      </c>
      <c r="C104" s="21">
        <v>0</v>
      </c>
      <c r="D104" s="22">
        <v>1.068423865</v>
      </c>
      <c r="E104" s="22">
        <v>0</v>
      </c>
      <c r="F104" s="22">
        <v>0</v>
      </c>
      <c r="G104" s="23">
        <v>0</v>
      </c>
      <c r="H104" s="21">
        <v>345.1343048081032</v>
      </c>
      <c r="I104" s="22">
        <v>163.58347232946383</v>
      </c>
      <c r="J104" s="22">
        <v>11.5107529746</v>
      </c>
      <c r="K104" s="22">
        <v>477.7479832522666</v>
      </c>
      <c r="L104" s="23">
        <v>189.5536409504603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191.36976761187842</v>
      </c>
      <c r="S104" s="22">
        <v>46.415584926231894</v>
      </c>
      <c r="T104" s="22">
        <v>0</v>
      </c>
      <c r="U104" s="22">
        <v>0</v>
      </c>
      <c r="V104" s="23">
        <v>41.959681866029186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4631.4988895079305</v>
      </c>
      <c r="AW104" s="22">
        <v>336.7114520571654</v>
      </c>
      <c r="AX104" s="22">
        <v>0.5917948591</v>
      </c>
      <c r="AY104" s="22">
        <v>0.042545880200000004</v>
      </c>
      <c r="AZ104" s="23">
        <v>1694.938707302142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2697.056214777312</v>
      </c>
      <c r="BG104" s="22">
        <v>87.77029463273212</v>
      </c>
      <c r="BH104" s="22">
        <v>0.0120447076999</v>
      </c>
      <c r="BI104" s="22">
        <v>0</v>
      </c>
      <c r="BJ104" s="23">
        <v>405.8944248488762</v>
      </c>
      <c r="BK104" s="24">
        <f>SUM(C104:BJ104)</f>
        <v>11322.859981157193</v>
      </c>
    </row>
    <row r="105" spans="1:63" s="25" customFormat="1" ht="14.25">
      <c r="A105" s="20"/>
      <c r="B105" s="7" t="s">
        <v>162</v>
      </c>
      <c r="C105" s="21">
        <v>0</v>
      </c>
      <c r="D105" s="22">
        <v>0.6609545</v>
      </c>
      <c r="E105" s="22">
        <v>0</v>
      </c>
      <c r="F105" s="22">
        <v>0</v>
      </c>
      <c r="G105" s="23">
        <v>0</v>
      </c>
      <c r="H105" s="21">
        <v>2.7952242328287005</v>
      </c>
      <c r="I105" s="22">
        <v>0.8995519318995997</v>
      </c>
      <c r="J105" s="22">
        <v>0</v>
      </c>
      <c r="K105" s="22">
        <v>0</v>
      </c>
      <c r="L105" s="23">
        <v>8.988886647532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1.6727436338955006</v>
      </c>
      <c r="S105" s="22">
        <v>1.9578054933997002</v>
      </c>
      <c r="T105" s="22">
        <v>0</v>
      </c>
      <c r="U105" s="22">
        <v>0</v>
      </c>
      <c r="V105" s="23">
        <v>0.8464555628662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39.5275955432887</v>
      </c>
      <c r="AW105" s="22">
        <v>16.92810562418653</v>
      </c>
      <c r="AX105" s="22">
        <v>0</v>
      </c>
      <c r="AY105" s="22">
        <v>0</v>
      </c>
      <c r="AZ105" s="23">
        <v>104.6318458950393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24.595548118362004</v>
      </c>
      <c r="BG105" s="22">
        <v>2.0874812598984005</v>
      </c>
      <c r="BH105" s="22">
        <v>0</v>
      </c>
      <c r="BI105" s="22">
        <v>0</v>
      </c>
      <c r="BJ105" s="23">
        <v>31.162600390088</v>
      </c>
      <c r="BK105" s="24">
        <f t="shared" si="15"/>
        <v>236.7547988332846</v>
      </c>
    </row>
    <row r="106" spans="1:63" s="25" customFormat="1" ht="14.25">
      <c r="A106" s="20"/>
      <c r="B106" s="7" t="s">
        <v>163</v>
      </c>
      <c r="C106" s="21">
        <v>0</v>
      </c>
      <c r="D106" s="22">
        <v>1.3812664929665999</v>
      </c>
      <c r="E106" s="22">
        <v>0</v>
      </c>
      <c r="F106" s="22">
        <v>0</v>
      </c>
      <c r="G106" s="23">
        <v>0</v>
      </c>
      <c r="H106" s="21">
        <v>642.7667325561309</v>
      </c>
      <c r="I106" s="22">
        <v>78.6607873937962</v>
      </c>
      <c r="J106" s="22">
        <v>0</v>
      </c>
      <c r="K106" s="22">
        <v>0</v>
      </c>
      <c r="L106" s="23">
        <v>281.9436915731249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247.722900106074</v>
      </c>
      <c r="S106" s="22">
        <v>25.019569298131096</v>
      </c>
      <c r="T106" s="22">
        <v>0</v>
      </c>
      <c r="U106" s="22">
        <v>0</v>
      </c>
      <c r="V106" s="23">
        <v>113.81815024766273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5307.752609600717</v>
      </c>
      <c r="AW106" s="22">
        <v>404.24123697771165</v>
      </c>
      <c r="AX106" s="22">
        <v>0.05291562246650001</v>
      </c>
      <c r="AY106" s="22">
        <v>0</v>
      </c>
      <c r="AZ106" s="23">
        <v>1792.3401032244833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2643.2084663635906</v>
      </c>
      <c r="BG106" s="22">
        <v>133.08788287456431</v>
      </c>
      <c r="BH106" s="22">
        <v>0.025021177699899998</v>
      </c>
      <c r="BI106" s="22">
        <v>0</v>
      </c>
      <c r="BJ106" s="23">
        <v>520.56728679004</v>
      </c>
      <c r="BK106" s="24">
        <f t="shared" si="15"/>
        <v>12192.588620299159</v>
      </c>
    </row>
    <row r="107" spans="1:63" s="25" customFormat="1" ht="14.25">
      <c r="A107" s="20"/>
      <c r="B107" s="7" t="s">
        <v>164</v>
      </c>
      <c r="C107" s="21">
        <v>0</v>
      </c>
      <c r="D107" s="22">
        <v>0.9813730630999999</v>
      </c>
      <c r="E107" s="22">
        <v>0</v>
      </c>
      <c r="F107" s="22">
        <v>0</v>
      </c>
      <c r="G107" s="23">
        <v>0</v>
      </c>
      <c r="H107" s="21">
        <v>157.9188137531353</v>
      </c>
      <c r="I107" s="22">
        <v>106.91715276586324</v>
      </c>
      <c r="J107" s="22">
        <v>0</v>
      </c>
      <c r="K107" s="22">
        <v>0</v>
      </c>
      <c r="L107" s="23">
        <v>44.573057086263006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48.66408273887931</v>
      </c>
      <c r="S107" s="22">
        <v>21.028962494431905</v>
      </c>
      <c r="T107" s="22">
        <v>0</v>
      </c>
      <c r="U107" s="22">
        <v>0</v>
      </c>
      <c r="V107" s="23">
        <v>6.595042349531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1640.8816932063005</v>
      </c>
      <c r="AW107" s="22">
        <v>126.84855110387106</v>
      </c>
      <c r="AX107" s="22">
        <v>0.0255399914996</v>
      </c>
      <c r="AY107" s="22">
        <v>0</v>
      </c>
      <c r="AZ107" s="23">
        <v>301.0585072241333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793.1726024482513</v>
      </c>
      <c r="BG107" s="22">
        <v>38.06628238790099</v>
      </c>
      <c r="BH107" s="22">
        <v>0.0750752941664</v>
      </c>
      <c r="BI107" s="22">
        <v>0</v>
      </c>
      <c r="BJ107" s="23">
        <v>42.642298212711</v>
      </c>
      <c r="BK107" s="24">
        <f>SUM(C107:BJ107)</f>
        <v>3329.449034120038</v>
      </c>
    </row>
    <row r="108" spans="1:63" s="25" customFormat="1" ht="14.25">
      <c r="A108" s="20"/>
      <c r="B108" s="7" t="s">
        <v>182</v>
      </c>
      <c r="C108" s="21">
        <v>0</v>
      </c>
      <c r="D108" s="22">
        <v>8.1235688331333</v>
      </c>
      <c r="E108" s="22">
        <v>0</v>
      </c>
      <c r="F108" s="22">
        <v>0</v>
      </c>
      <c r="G108" s="23">
        <v>0</v>
      </c>
      <c r="H108" s="21">
        <v>12.313445230093897</v>
      </c>
      <c r="I108" s="22">
        <v>21.631792975132598</v>
      </c>
      <c r="J108" s="22">
        <v>0</v>
      </c>
      <c r="K108" s="22">
        <v>0</v>
      </c>
      <c r="L108" s="23">
        <v>121.05731848093157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4.8288987309281</v>
      </c>
      <c r="S108" s="22">
        <v>0.38933366299980005</v>
      </c>
      <c r="T108" s="22">
        <v>0</v>
      </c>
      <c r="U108" s="22">
        <v>0</v>
      </c>
      <c r="V108" s="23">
        <v>2.0101126435656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13.386997117539295</v>
      </c>
      <c r="AW108" s="22">
        <v>6.813954868161368</v>
      </c>
      <c r="AX108" s="22">
        <v>0</v>
      </c>
      <c r="AY108" s="22">
        <v>0</v>
      </c>
      <c r="AZ108" s="23">
        <v>45.02246543749249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3.7801433535110998</v>
      </c>
      <c r="BG108" s="22">
        <v>5.1524185609329995</v>
      </c>
      <c r="BH108" s="22">
        <v>0</v>
      </c>
      <c r="BI108" s="22">
        <v>0</v>
      </c>
      <c r="BJ108" s="23">
        <v>3.9436629852311</v>
      </c>
      <c r="BK108" s="24">
        <f t="shared" si="15"/>
        <v>248.45411287965322</v>
      </c>
    </row>
    <row r="109" spans="1:63" s="25" customFormat="1" ht="14.25">
      <c r="A109" s="20"/>
      <c r="B109" s="7" t="s">
        <v>219</v>
      </c>
      <c r="C109" s="21">
        <v>0</v>
      </c>
      <c r="D109" s="22">
        <v>0.546889822</v>
      </c>
      <c r="E109" s="22">
        <v>0</v>
      </c>
      <c r="F109" s="22">
        <v>0</v>
      </c>
      <c r="G109" s="23">
        <v>0</v>
      </c>
      <c r="H109" s="21">
        <v>59.58669230915443</v>
      </c>
      <c r="I109" s="22">
        <v>34.57206944179811</v>
      </c>
      <c r="J109" s="22">
        <v>0</v>
      </c>
      <c r="K109" s="22">
        <v>0</v>
      </c>
      <c r="L109" s="23">
        <v>93.77751403522831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53.581429228789105</v>
      </c>
      <c r="S109" s="22">
        <v>56.48244639516581</v>
      </c>
      <c r="T109" s="22">
        <v>0</v>
      </c>
      <c r="U109" s="22">
        <v>0</v>
      </c>
      <c r="V109" s="23">
        <v>46.843761010964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632.0887569792305</v>
      </c>
      <c r="AW109" s="22">
        <v>220.27160381627775</v>
      </c>
      <c r="AX109" s="22">
        <v>0.5989785341666</v>
      </c>
      <c r="AY109" s="22">
        <v>0</v>
      </c>
      <c r="AZ109" s="23">
        <v>1269.7353401670296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506.7974258624535</v>
      </c>
      <c r="BG109" s="22">
        <v>82.37148147997779</v>
      </c>
      <c r="BH109" s="22">
        <v>2.1782017755333</v>
      </c>
      <c r="BI109" s="22">
        <v>0</v>
      </c>
      <c r="BJ109" s="23">
        <v>432.18282952772125</v>
      </c>
      <c r="BK109" s="24">
        <f t="shared" si="15"/>
        <v>3491.61542038549</v>
      </c>
    </row>
    <row r="110" spans="1:63" s="25" customFormat="1" ht="14.25">
      <c r="A110" s="20"/>
      <c r="B110" s="7" t="s">
        <v>165</v>
      </c>
      <c r="C110" s="21">
        <v>0</v>
      </c>
      <c r="D110" s="22">
        <v>2.3842242123</v>
      </c>
      <c r="E110" s="22">
        <v>0</v>
      </c>
      <c r="F110" s="22">
        <v>0</v>
      </c>
      <c r="G110" s="23">
        <v>0</v>
      </c>
      <c r="H110" s="21">
        <v>146.07872119081048</v>
      </c>
      <c r="I110" s="22">
        <v>51.67490240246512</v>
      </c>
      <c r="J110" s="22">
        <v>0</v>
      </c>
      <c r="K110" s="22">
        <v>0</v>
      </c>
      <c r="L110" s="23">
        <v>96.0089903144949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89.98592689158428</v>
      </c>
      <c r="S110" s="22">
        <v>8.7079446714322</v>
      </c>
      <c r="T110" s="22">
        <v>0</v>
      </c>
      <c r="U110" s="22">
        <v>0</v>
      </c>
      <c r="V110" s="23">
        <v>27.3456213059645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2499.2227651381377</v>
      </c>
      <c r="AW110" s="22">
        <v>239.47677522828772</v>
      </c>
      <c r="AX110" s="22">
        <v>0</v>
      </c>
      <c r="AY110" s="22">
        <v>0</v>
      </c>
      <c r="AZ110" s="23">
        <v>869.9705455996018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1643.6632301850743</v>
      </c>
      <c r="BG110" s="22">
        <v>63.984982704039105</v>
      </c>
      <c r="BH110" s="22">
        <v>0.2921375463665</v>
      </c>
      <c r="BI110" s="22">
        <v>0</v>
      </c>
      <c r="BJ110" s="23">
        <v>225.9659758371839</v>
      </c>
      <c r="BK110" s="24">
        <f t="shared" si="15"/>
        <v>5964.762743227742</v>
      </c>
    </row>
    <row r="111" spans="1:63" s="25" customFormat="1" ht="14.25">
      <c r="A111" s="20"/>
      <c r="B111" s="7" t="s">
        <v>166</v>
      </c>
      <c r="C111" s="21">
        <v>0</v>
      </c>
      <c r="D111" s="22">
        <v>1.2395477589666</v>
      </c>
      <c r="E111" s="22">
        <v>0</v>
      </c>
      <c r="F111" s="22">
        <v>0</v>
      </c>
      <c r="G111" s="23">
        <v>0</v>
      </c>
      <c r="H111" s="21">
        <v>7.3314998993263</v>
      </c>
      <c r="I111" s="22">
        <v>0.8555002088661999</v>
      </c>
      <c r="J111" s="22">
        <v>0</v>
      </c>
      <c r="K111" s="22">
        <v>0</v>
      </c>
      <c r="L111" s="23">
        <v>6.305537283998401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3.2260063569290995</v>
      </c>
      <c r="S111" s="22">
        <v>0.47617453759989997</v>
      </c>
      <c r="T111" s="22">
        <v>0</v>
      </c>
      <c r="U111" s="22">
        <v>0</v>
      </c>
      <c r="V111" s="23">
        <v>1.5013524015988002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59.250810342231695</v>
      </c>
      <c r="AW111" s="22">
        <v>10.931543573095684</v>
      </c>
      <c r="AX111" s="22">
        <v>0</v>
      </c>
      <c r="AY111" s="22">
        <v>0</v>
      </c>
      <c r="AZ111" s="23">
        <v>46.548622967787296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29.403126122697497</v>
      </c>
      <c r="BG111" s="22">
        <v>6.4781115698986005</v>
      </c>
      <c r="BH111" s="22">
        <v>0</v>
      </c>
      <c r="BI111" s="22">
        <v>0</v>
      </c>
      <c r="BJ111" s="23">
        <v>11.287861481392099</v>
      </c>
      <c r="BK111" s="24">
        <f t="shared" si="15"/>
        <v>184.83569450438816</v>
      </c>
    </row>
    <row r="112" spans="1:63" s="25" customFormat="1" ht="14.25">
      <c r="A112" s="20"/>
      <c r="B112" s="7" t="s">
        <v>190</v>
      </c>
      <c r="C112" s="21">
        <v>0</v>
      </c>
      <c r="D112" s="22">
        <v>0.6778387744666</v>
      </c>
      <c r="E112" s="22">
        <v>0</v>
      </c>
      <c r="F112" s="22">
        <v>0</v>
      </c>
      <c r="G112" s="23">
        <v>0</v>
      </c>
      <c r="H112" s="21">
        <v>31.4981701458244</v>
      </c>
      <c r="I112" s="22">
        <v>10.378049439332699</v>
      </c>
      <c r="J112" s="22">
        <v>0</v>
      </c>
      <c r="K112" s="22">
        <v>0</v>
      </c>
      <c r="L112" s="23">
        <v>37.961523552029995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26.5514653642583</v>
      </c>
      <c r="S112" s="22">
        <v>5.7765449907659</v>
      </c>
      <c r="T112" s="22">
        <v>0</v>
      </c>
      <c r="U112" s="22">
        <v>0</v>
      </c>
      <c r="V112" s="23">
        <v>18.198646131898297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188.5701132722429</v>
      </c>
      <c r="AW112" s="22">
        <v>160.44733683378013</v>
      </c>
      <c r="AX112" s="22">
        <v>0.1339625256</v>
      </c>
      <c r="AY112" s="22">
        <v>0</v>
      </c>
      <c r="AZ112" s="23">
        <v>432.54467234722773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145.30795087588473</v>
      </c>
      <c r="BG112" s="22">
        <v>21.494264664927208</v>
      </c>
      <c r="BH112" s="22">
        <v>0</v>
      </c>
      <c r="BI112" s="22">
        <v>0</v>
      </c>
      <c r="BJ112" s="23">
        <v>129.28694485195513</v>
      </c>
      <c r="BK112" s="24">
        <f t="shared" si="15"/>
        <v>1208.8274837701938</v>
      </c>
    </row>
    <row r="113" spans="1:63" s="25" customFormat="1" ht="14.25">
      <c r="A113" s="20"/>
      <c r="B113" s="7" t="s">
        <v>167</v>
      </c>
      <c r="C113" s="21">
        <v>0</v>
      </c>
      <c r="D113" s="22">
        <v>1.1096331681</v>
      </c>
      <c r="E113" s="22">
        <v>0</v>
      </c>
      <c r="F113" s="22">
        <v>0</v>
      </c>
      <c r="G113" s="23">
        <v>0</v>
      </c>
      <c r="H113" s="21">
        <v>32.6085674237571</v>
      </c>
      <c r="I113" s="22">
        <v>28.167166420798598</v>
      </c>
      <c r="J113" s="22">
        <v>0</v>
      </c>
      <c r="K113" s="22">
        <v>0</v>
      </c>
      <c r="L113" s="23">
        <v>107.08194913472973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23.024051277958907</v>
      </c>
      <c r="S113" s="22">
        <v>54.43984215963191</v>
      </c>
      <c r="T113" s="22">
        <v>0.026585965733299997</v>
      </c>
      <c r="U113" s="22">
        <v>0</v>
      </c>
      <c r="V113" s="23">
        <v>67.66546841136399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655.4290357803559</v>
      </c>
      <c r="AW113" s="22">
        <v>375.0409034233015</v>
      </c>
      <c r="AX113" s="22">
        <v>0</v>
      </c>
      <c r="AY113" s="22">
        <v>0</v>
      </c>
      <c r="AZ113" s="23">
        <v>2283.4779014022415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558.2086171530455</v>
      </c>
      <c r="BG113" s="22">
        <v>222.20319282031065</v>
      </c>
      <c r="BH113" s="22">
        <v>0.7403036430998999</v>
      </c>
      <c r="BI113" s="22">
        <v>0</v>
      </c>
      <c r="BJ113" s="23">
        <v>867.1849378595513</v>
      </c>
      <c r="BK113" s="24">
        <f t="shared" si="15"/>
        <v>5276.408156043979</v>
      </c>
    </row>
    <row r="114" spans="1:63" s="25" customFormat="1" ht="14.25">
      <c r="A114" s="20"/>
      <c r="B114" s="7" t="s">
        <v>168</v>
      </c>
      <c r="C114" s="21">
        <v>0</v>
      </c>
      <c r="D114" s="22">
        <v>1.1165231077333</v>
      </c>
      <c r="E114" s="22">
        <v>0</v>
      </c>
      <c r="F114" s="22">
        <v>0</v>
      </c>
      <c r="G114" s="23">
        <v>0</v>
      </c>
      <c r="H114" s="21">
        <v>42.192706355054696</v>
      </c>
      <c r="I114" s="22">
        <v>14.741905978865502</v>
      </c>
      <c r="J114" s="22">
        <v>0</v>
      </c>
      <c r="K114" s="22">
        <v>0</v>
      </c>
      <c r="L114" s="23">
        <v>70.5988790184973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16.312851516391003</v>
      </c>
      <c r="S114" s="22">
        <v>47.0158570289995</v>
      </c>
      <c r="T114" s="22">
        <v>0</v>
      </c>
      <c r="U114" s="22">
        <v>0</v>
      </c>
      <c r="V114" s="23">
        <v>8.966468961398299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74.79263949351702</v>
      </c>
      <c r="AW114" s="22">
        <v>30.784080357504898</v>
      </c>
      <c r="AX114" s="22">
        <v>0</v>
      </c>
      <c r="AY114" s="22">
        <v>0</v>
      </c>
      <c r="AZ114" s="23">
        <v>59.72666220471921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28.922763506995103</v>
      </c>
      <c r="BG114" s="22">
        <v>6.2631986752314</v>
      </c>
      <c r="BH114" s="22">
        <v>0</v>
      </c>
      <c r="BI114" s="22">
        <v>0</v>
      </c>
      <c r="BJ114" s="23">
        <v>9.534236157426301</v>
      </c>
      <c r="BK114" s="24">
        <f t="shared" si="15"/>
        <v>410.96877236233354</v>
      </c>
    </row>
    <row r="115" spans="1:63" s="25" customFormat="1" ht="14.25">
      <c r="A115" s="20"/>
      <c r="B115" s="7" t="s">
        <v>195</v>
      </c>
      <c r="C115" s="21">
        <v>0</v>
      </c>
      <c r="D115" s="22">
        <v>0.6678699395</v>
      </c>
      <c r="E115" s="22">
        <v>0</v>
      </c>
      <c r="F115" s="22">
        <v>0</v>
      </c>
      <c r="G115" s="23">
        <v>0</v>
      </c>
      <c r="H115" s="21">
        <v>11.684999731493201</v>
      </c>
      <c r="I115" s="22">
        <v>68.5006731859992</v>
      </c>
      <c r="J115" s="22">
        <v>0</v>
      </c>
      <c r="K115" s="22">
        <v>0</v>
      </c>
      <c r="L115" s="23">
        <v>65.7654697271976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7.410179319561299</v>
      </c>
      <c r="S115" s="22">
        <v>4.0977371630329005</v>
      </c>
      <c r="T115" s="22">
        <v>0</v>
      </c>
      <c r="U115" s="22">
        <v>0</v>
      </c>
      <c r="V115" s="23">
        <v>10.275568903598598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8.097772770901898</v>
      </c>
      <c r="AW115" s="22">
        <v>10.862986699428571</v>
      </c>
      <c r="AX115" s="22">
        <v>0</v>
      </c>
      <c r="AY115" s="22">
        <v>0</v>
      </c>
      <c r="AZ115" s="23">
        <v>18.526494055393695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5.3197882539685</v>
      </c>
      <c r="BG115" s="22">
        <v>7.645742917999399</v>
      </c>
      <c r="BH115" s="22">
        <v>0</v>
      </c>
      <c r="BI115" s="22">
        <v>0</v>
      </c>
      <c r="BJ115" s="23">
        <v>2.9319769172626997</v>
      </c>
      <c r="BK115" s="24">
        <f t="shared" si="15"/>
        <v>221.78725958533755</v>
      </c>
    </row>
    <row r="116" spans="1:63" s="25" customFormat="1" ht="14.25">
      <c r="A116" s="20"/>
      <c r="B116" s="7" t="s">
        <v>191</v>
      </c>
      <c r="C116" s="21">
        <v>0</v>
      </c>
      <c r="D116" s="22">
        <v>0.9551774072333</v>
      </c>
      <c r="E116" s="22">
        <v>0</v>
      </c>
      <c r="F116" s="22">
        <v>0</v>
      </c>
      <c r="G116" s="23">
        <v>0</v>
      </c>
      <c r="H116" s="21">
        <v>25.9221347788584</v>
      </c>
      <c r="I116" s="22">
        <v>30.010518717832397</v>
      </c>
      <c r="J116" s="22">
        <v>0</v>
      </c>
      <c r="K116" s="22">
        <v>0</v>
      </c>
      <c r="L116" s="23">
        <v>54.8332370741641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20.5688159838259</v>
      </c>
      <c r="S116" s="22">
        <v>0.5578625467998</v>
      </c>
      <c r="T116" s="22">
        <v>0</v>
      </c>
      <c r="U116" s="22">
        <v>0</v>
      </c>
      <c r="V116" s="23">
        <v>9.221103152064604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18.795367165542</v>
      </c>
      <c r="AW116" s="22">
        <v>6.510562587476566</v>
      </c>
      <c r="AX116" s="22">
        <v>0</v>
      </c>
      <c r="AY116" s="22">
        <v>0</v>
      </c>
      <c r="AZ116" s="23">
        <v>33.059382886089594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17.205839898528602</v>
      </c>
      <c r="BG116" s="22">
        <v>8.616147160364699</v>
      </c>
      <c r="BH116" s="22">
        <v>0</v>
      </c>
      <c r="BI116" s="22">
        <v>0</v>
      </c>
      <c r="BJ116" s="23">
        <v>11.6962246794572</v>
      </c>
      <c r="BK116" s="24">
        <f t="shared" si="15"/>
        <v>237.95237403823717</v>
      </c>
    </row>
    <row r="117" spans="1:63" s="25" customFormat="1" ht="14.25">
      <c r="A117" s="20"/>
      <c r="B117" s="7" t="s">
        <v>196</v>
      </c>
      <c r="C117" s="21">
        <v>0</v>
      </c>
      <c r="D117" s="22">
        <v>0.6186374012333</v>
      </c>
      <c r="E117" s="22">
        <v>0</v>
      </c>
      <c r="F117" s="22">
        <v>0</v>
      </c>
      <c r="G117" s="23">
        <v>0</v>
      </c>
      <c r="H117" s="21">
        <v>8.8518876792618</v>
      </c>
      <c r="I117" s="22">
        <v>4.763296270199801</v>
      </c>
      <c r="J117" s="22">
        <v>0</v>
      </c>
      <c r="K117" s="22">
        <v>0</v>
      </c>
      <c r="L117" s="23">
        <v>12.880375776498402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4.6084288213945985</v>
      </c>
      <c r="S117" s="22">
        <v>0.6032975915333</v>
      </c>
      <c r="T117" s="22">
        <v>0</v>
      </c>
      <c r="U117" s="22">
        <v>0</v>
      </c>
      <c r="V117" s="23">
        <v>1.7991722571656996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6.3355468428775</v>
      </c>
      <c r="AW117" s="22">
        <v>5.258143569160643</v>
      </c>
      <c r="AX117" s="22">
        <v>0</v>
      </c>
      <c r="AY117" s="22">
        <v>0</v>
      </c>
      <c r="AZ117" s="23">
        <v>12.386548221530198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2.4477191094147996</v>
      </c>
      <c r="BG117" s="22">
        <v>1.0100794979662</v>
      </c>
      <c r="BH117" s="22">
        <v>0</v>
      </c>
      <c r="BI117" s="22">
        <v>0</v>
      </c>
      <c r="BJ117" s="23">
        <v>1.6309720012642999</v>
      </c>
      <c r="BK117" s="24">
        <f t="shared" si="15"/>
        <v>63.19410503950054</v>
      </c>
    </row>
    <row r="118" spans="1:63" s="25" customFormat="1" ht="14.25">
      <c r="A118" s="20"/>
      <c r="B118" s="7" t="s">
        <v>169</v>
      </c>
      <c r="C118" s="21">
        <v>0</v>
      </c>
      <c r="D118" s="22">
        <v>1.2007043063</v>
      </c>
      <c r="E118" s="22">
        <v>0</v>
      </c>
      <c r="F118" s="22">
        <v>0</v>
      </c>
      <c r="G118" s="23">
        <v>0</v>
      </c>
      <c r="H118" s="21">
        <v>448.71887916116935</v>
      </c>
      <c r="I118" s="22">
        <v>81.79642302369743</v>
      </c>
      <c r="J118" s="22">
        <v>0</v>
      </c>
      <c r="K118" s="22">
        <v>0</v>
      </c>
      <c r="L118" s="23">
        <v>382.0058461007909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244.40360520430977</v>
      </c>
      <c r="S118" s="22">
        <v>26.692890742131397</v>
      </c>
      <c r="T118" s="22">
        <v>0</v>
      </c>
      <c r="U118" s="22">
        <v>0</v>
      </c>
      <c r="V118" s="23">
        <v>54.312015587129785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1403.3728019911919</v>
      </c>
      <c r="AW118" s="22">
        <v>232.31209529154788</v>
      </c>
      <c r="AX118" s="22">
        <v>0.1897984826998</v>
      </c>
      <c r="AY118" s="22">
        <v>0</v>
      </c>
      <c r="AZ118" s="23">
        <v>1464.213862646802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629.3152673166092</v>
      </c>
      <c r="BG118" s="22">
        <v>56.80738652587849</v>
      </c>
      <c r="BH118" s="22">
        <v>0.0465106934666</v>
      </c>
      <c r="BI118" s="22">
        <v>0</v>
      </c>
      <c r="BJ118" s="23">
        <v>198.4371947656592</v>
      </c>
      <c r="BK118" s="24">
        <f t="shared" si="15"/>
        <v>5223.825281839383</v>
      </c>
    </row>
    <row r="119" spans="1:63" s="25" customFormat="1" ht="14.25">
      <c r="A119" s="20"/>
      <c r="B119" s="7" t="s">
        <v>170</v>
      </c>
      <c r="C119" s="21">
        <v>0</v>
      </c>
      <c r="D119" s="22">
        <v>1.1289525234666</v>
      </c>
      <c r="E119" s="22">
        <v>0</v>
      </c>
      <c r="F119" s="22">
        <v>0</v>
      </c>
      <c r="G119" s="23">
        <v>0</v>
      </c>
      <c r="H119" s="21">
        <v>68.1922817081789</v>
      </c>
      <c r="I119" s="22">
        <v>2.5288347065982</v>
      </c>
      <c r="J119" s="22">
        <v>0</v>
      </c>
      <c r="K119" s="22">
        <v>0</v>
      </c>
      <c r="L119" s="23">
        <v>23.5166593651284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28.346622349885507</v>
      </c>
      <c r="S119" s="22">
        <v>5.879943007932801</v>
      </c>
      <c r="T119" s="22">
        <v>0</v>
      </c>
      <c r="U119" s="22">
        <v>0</v>
      </c>
      <c r="V119" s="23">
        <v>11.0505357591639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888.4599292415649</v>
      </c>
      <c r="AW119" s="22">
        <v>48.07088108740423</v>
      </c>
      <c r="AX119" s="22">
        <v>0</v>
      </c>
      <c r="AY119" s="22">
        <v>0</v>
      </c>
      <c r="AZ119" s="23">
        <v>200.35270892438137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387.60708199336113</v>
      </c>
      <c r="BG119" s="22">
        <v>26.646733833249098</v>
      </c>
      <c r="BH119" s="22">
        <v>0</v>
      </c>
      <c r="BI119" s="22">
        <v>0</v>
      </c>
      <c r="BJ119" s="23">
        <v>36.524185094446395</v>
      </c>
      <c r="BK119" s="24">
        <f t="shared" si="15"/>
        <v>1728.3053495947613</v>
      </c>
    </row>
    <row r="120" spans="1:63" s="25" customFormat="1" ht="14.25">
      <c r="A120" s="20"/>
      <c r="B120" s="7" t="s">
        <v>171</v>
      </c>
      <c r="C120" s="21">
        <v>0</v>
      </c>
      <c r="D120" s="22">
        <v>1.1398076458000002</v>
      </c>
      <c r="E120" s="22">
        <v>0</v>
      </c>
      <c r="F120" s="22">
        <v>0</v>
      </c>
      <c r="G120" s="23">
        <v>0</v>
      </c>
      <c r="H120" s="21">
        <v>3.5590097260960993</v>
      </c>
      <c r="I120" s="22">
        <v>0.05952940811792371</v>
      </c>
      <c r="J120" s="22">
        <v>0</v>
      </c>
      <c r="K120" s="22">
        <v>0</v>
      </c>
      <c r="L120" s="23">
        <v>3.3490510330323997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1.0167488062969001</v>
      </c>
      <c r="S120" s="22">
        <v>0.6931469535333</v>
      </c>
      <c r="T120" s="22">
        <v>0</v>
      </c>
      <c r="U120" s="22">
        <v>0</v>
      </c>
      <c r="V120" s="23">
        <v>0.16522537439959997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13.921437006905604</v>
      </c>
      <c r="AW120" s="22">
        <v>0.19626734809929997</v>
      </c>
      <c r="AX120" s="22">
        <v>0</v>
      </c>
      <c r="AY120" s="22">
        <v>0</v>
      </c>
      <c r="AZ120" s="23">
        <v>2.2960568390318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5.113898161043999</v>
      </c>
      <c r="BG120" s="22">
        <v>0.0241973460332</v>
      </c>
      <c r="BH120" s="22">
        <v>0</v>
      </c>
      <c r="BI120" s="22">
        <v>0</v>
      </c>
      <c r="BJ120" s="23">
        <v>0.5001639084327</v>
      </c>
      <c r="BK120" s="24">
        <f t="shared" si="15"/>
        <v>32.03453955682283</v>
      </c>
    </row>
    <row r="121" spans="1:63" s="25" customFormat="1" ht="14.25">
      <c r="A121" s="20"/>
      <c r="B121" s="7" t="s">
        <v>172</v>
      </c>
      <c r="C121" s="21">
        <v>0</v>
      </c>
      <c r="D121" s="22">
        <v>0.9900163333333001</v>
      </c>
      <c r="E121" s="22">
        <v>0</v>
      </c>
      <c r="F121" s="22">
        <v>0</v>
      </c>
      <c r="G121" s="23">
        <v>0</v>
      </c>
      <c r="H121" s="21">
        <v>33.3225115338924</v>
      </c>
      <c r="I121" s="22">
        <v>0</v>
      </c>
      <c r="J121" s="22">
        <v>0</v>
      </c>
      <c r="K121" s="22">
        <v>0</v>
      </c>
      <c r="L121" s="23">
        <v>11.160538110531798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23.437472052193897</v>
      </c>
      <c r="S121" s="22">
        <v>0</v>
      </c>
      <c r="T121" s="22">
        <v>0</v>
      </c>
      <c r="U121" s="22">
        <v>0</v>
      </c>
      <c r="V121" s="23">
        <v>2.1429324246322996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1067.538954131823</v>
      </c>
      <c r="AW121" s="22">
        <v>0.023582122232900002</v>
      </c>
      <c r="AX121" s="22">
        <v>0</v>
      </c>
      <c r="AY121" s="22">
        <v>0</v>
      </c>
      <c r="AZ121" s="23">
        <v>272.4529615244952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843.3481100053759</v>
      </c>
      <c r="BG121" s="22">
        <v>0.0533669801332</v>
      </c>
      <c r="BH121" s="22">
        <v>0</v>
      </c>
      <c r="BI121" s="22">
        <v>0</v>
      </c>
      <c r="BJ121" s="23">
        <v>161.25044156030862</v>
      </c>
      <c r="BK121" s="24">
        <f t="shared" si="15"/>
        <v>2415.7208867789523</v>
      </c>
    </row>
    <row r="122" spans="1:63" s="25" customFormat="1" ht="14.25">
      <c r="A122" s="20"/>
      <c r="B122" s="7" t="s">
        <v>173</v>
      </c>
      <c r="C122" s="21">
        <v>0</v>
      </c>
      <c r="D122" s="22">
        <v>1.8717937993999998</v>
      </c>
      <c r="E122" s="22">
        <v>0</v>
      </c>
      <c r="F122" s="22">
        <v>0</v>
      </c>
      <c r="G122" s="23">
        <v>0</v>
      </c>
      <c r="H122" s="21">
        <v>1559.9750218501895</v>
      </c>
      <c r="I122" s="22">
        <v>115.82875768546357</v>
      </c>
      <c r="J122" s="22">
        <v>0</v>
      </c>
      <c r="K122" s="22">
        <v>0</v>
      </c>
      <c r="L122" s="23">
        <v>655.9656569603558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960.4306939130344</v>
      </c>
      <c r="S122" s="22">
        <v>25.19948761876461</v>
      </c>
      <c r="T122" s="22">
        <v>0</v>
      </c>
      <c r="U122" s="22">
        <v>0</v>
      </c>
      <c r="V122" s="23">
        <v>151.9341831427952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6805.449731719039</v>
      </c>
      <c r="AW122" s="22">
        <v>312.91777141610777</v>
      </c>
      <c r="AX122" s="22">
        <v>0.3057405396999</v>
      </c>
      <c r="AY122" s="22">
        <v>0</v>
      </c>
      <c r="AZ122" s="23">
        <v>1816.6327392550393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4779.307641491671</v>
      </c>
      <c r="BG122" s="22">
        <v>133.6997045637521</v>
      </c>
      <c r="BH122" s="22">
        <v>0.0171429476333</v>
      </c>
      <c r="BI122" s="22">
        <v>0</v>
      </c>
      <c r="BJ122" s="23">
        <v>573.3872426349409</v>
      </c>
      <c r="BK122" s="24">
        <f t="shared" si="15"/>
        <v>17892.92330953788</v>
      </c>
    </row>
    <row r="123" spans="1:63" s="25" customFormat="1" ht="14.25">
      <c r="A123" s="20"/>
      <c r="B123" s="7" t="s">
        <v>174</v>
      </c>
      <c r="C123" s="21">
        <v>0</v>
      </c>
      <c r="D123" s="22">
        <v>1.2650383465</v>
      </c>
      <c r="E123" s="22">
        <v>0</v>
      </c>
      <c r="F123" s="22">
        <v>0</v>
      </c>
      <c r="G123" s="23">
        <v>0</v>
      </c>
      <c r="H123" s="21">
        <v>199.1821301292442</v>
      </c>
      <c r="I123" s="22">
        <v>22.6461631929314</v>
      </c>
      <c r="J123" s="22">
        <v>0</v>
      </c>
      <c r="K123" s="22">
        <v>0</v>
      </c>
      <c r="L123" s="23">
        <v>71.86901229679631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87.83867898801738</v>
      </c>
      <c r="S123" s="22">
        <v>22.022362766899</v>
      </c>
      <c r="T123" s="22">
        <v>0</v>
      </c>
      <c r="U123" s="22">
        <v>0</v>
      </c>
      <c r="V123" s="23">
        <v>10.169813149697902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2093.7876629727907</v>
      </c>
      <c r="AW123" s="22">
        <v>75.77359985170824</v>
      </c>
      <c r="AX123" s="22">
        <v>0</v>
      </c>
      <c r="AY123" s="22">
        <v>0</v>
      </c>
      <c r="AZ123" s="23">
        <v>509.15667838814755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1173.7619042814285</v>
      </c>
      <c r="BG123" s="22">
        <v>19.270607812852504</v>
      </c>
      <c r="BH123" s="22">
        <v>0.0158569294</v>
      </c>
      <c r="BI123" s="22">
        <v>0</v>
      </c>
      <c r="BJ123" s="23">
        <v>115.1428634215235</v>
      </c>
      <c r="BK123" s="24">
        <f t="shared" si="15"/>
        <v>4401.902372527938</v>
      </c>
    </row>
    <row r="124" spans="1:63" s="25" customFormat="1" ht="14.25">
      <c r="A124" s="20"/>
      <c r="B124" s="7" t="s">
        <v>175</v>
      </c>
      <c r="C124" s="21">
        <v>0</v>
      </c>
      <c r="D124" s="22">
        <v>0.1216341299666</v>
      </c>
      <c r="E124" s="22">
        <v>0</v>
      </c>
      <c r="F124" s="22">
        <v>0</v>
      </c>
      <c r="G124" s="23">
        <v>0</v>
      </c>
      <c r="H124" s="21">
        <v>46.6641680960564</v>
      </c>
      <c r="I124" s="22">
        <v>31.178781976899394</v>
      </c>
      <c r="J124" s="22">
        <v>0</v>
      </c>
      <c r="K124" s="22">
        <v>0</v>
      </c>
      <c r="L124" s="23">
        <v>54.105479553930195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23.1788806957915</v>
      </c>
      <c r="S124" s="22">
        <v>11.300805629599601</v>
      </c>
      <c r="T124" s="22">
        <v>0</v>
      </c>
      <c r="U124" s="22">
        <v>0</v>
      </c>
      <c r="V124" s="23">
        <v>6.727351588631402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14.139883672965702</v>
      </c>
      <c r="AW124" s="22">
        <v>4.395032949322181</v>
      </c>
      <c r="AX124" s="22">
        <v>0</v>
      </c>
      <c r="AY124" s="22">
        <v>0</v>
      </c>
      <c r="AZ124" s="23">
        <v>20.660451621261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5.793809438002902</v>
      </c>
      <c r="BG124" s="22">
        <v>0.1042043475996</v>
      </c>
      <c r="BH124" s="22">
        <v>0</v>
      </c>
      <c r="BI124" s="22">
        <v>0</v>
      </c>
      <c r="BJ124" s="23">
        <v>2.4073653958971004</v>
      </c>
      <c r="BK124" s="24">
        <f t="shared" si="15"/>
        <v>220.77784909592356</v>
      </c>
    </row>
    <row r="125" spans="1:63" s="25" customFormat="1" ht="14.25">
      <c r="A125" s="20"/>
      <c r="B125" s="7" t="s">
        <v>199</v>
      </c>
      <c r="C125" s="21">
        <v>0</v>
      </c>
      <c r="D125" s="22">
        <v>4.1915835</v>
      </c>
      <c r="E125" s="22">
        <v>0</v>
      </c>
      <c r="F125" s="22">
        <v>0</v>
      </c>
      <c r="G125" s="23">
        <v>0</v>
      </c>
      <c r="H125" s="21">
        <v>95.363026540652</v>
      </c>
      <c r="I125" s="22">
        <v>17.3684040240989</v>
      </c>
      <c r="J125" s="22">
        <v>0</v>
      </c>
      <c r="K125" s="22">
        <v>0</v>
      </c>
      <c r="L125" s="23">
        <v>82.65149056909623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51.986434623088805</v>
      </c>
      <c r="S125" s="22">
        <v>1.6788082615659998</v>
      </c>
      <c r="T125" s="22">
        <v>0</v>
      </c>
      <c r="U125" s="22">
        <v>0</v>
      </c>
      <c r="V125" s="23">
        <v>9.4247715855983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79.09816733554796</v>
      </c>
      <c r="AW125" s="22">
        <v>82.57525569208539</v>
      </c>
      <c r="AX125" s="22">
        <v>0.0749994285666</v>
      </c>
      <c r="AY125" s="22">
        <v>0</v>
      </c>
      <c r="AZ125" s="23">
        <v>85.84159524287611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37.29009922552579</v>
      </c>
      <c r="BG125" s="22">
        <v>2.1980554104309</v>
      </c>
      <c r="BH125" s="22">
        <v>0</v>
      </c>
      <c r="BI125" s="22">
        <v>0</v>
      </c>
      <c r="BJ125" s="23">
        <v>16.865117878588304</v>
      </c>
      <c r="BK125" s="24">
        <f t="shared" si="15"/>
        <v>566.6078093177214</v>
      </c>
    </row>
    <row r="126" spans="1:63" s="30" customFormat="1" ht="14.25">
      <c r="A126" s="20"/>
      <c r="B126" s="8" t="s">
        <v>12</v>
      </c>
      <c r="C126" s="26">
        <f aca="true" t="shared" si="16" ref="C126:AH126">SUM(C98:C125)</f>
        <v>0</v>
      </c>
      <c r="D126" s="27">
        <f t="shared" si="16"/>
        <v>41.50449771939941</v>
      </c>
      <c r="E126" s="27">
        <f t="shared" si="16"/>
        <v>0</v>
      </c>
      <c r="F126" s="27">
        <f t="shared" si="16"/>
        <v>0</v>
      </c>
      <c r="G126" s="28">
        <f t="shared" si="16"/>
        <v>0</v>
      </c>
      <c r="H126" s="26">
        <f t="shared" si="16"/>
        <v>4588.291466454253</v>
      </c>
      <c r="I126" s="27">
        <f t="shared" si="16"/>
        <v>5854.738809900679</v>
      </c>
      <c r="J126" s="27">
        <f t="shared" si="16"/>
        <v>12.306718151966601</v>
      </c>
      <c r="K126" s="27">
        <f t="shared" si="16"/>
        <v>477.7479832522666</v>
      </c>
      <c r="L126" s="28">
        <f t="shared" si="16"/>
        <v>5187.7675393793925</v>
      </c>
      <c r="M126" s="26">
        <f t="shared" si="16"/>
        <v>0</v>
      </c>
      <c r="N126" s="27">
        <f t="shared" si="16"/>
        <v>0</v>
      </c>
      <c r="O126" s="27">
        <f t="shared" si="16"/>
        <v>0</v>
      </c>
      <c r="P126" s="27">
        <f t="shared" si="16"/>
        <v>0</v>
      </c>
      <c r="Q126" s="28">
        <f t="shared" si="16"/>
        <v>0</v>
      </c>
      <c r="R126" s="26">
        <f t="shared" si="16"/>
        <v>2464.8552571694195</v>
      </c>
      <c r="S126" s="27">
        <f t="shared" si="16"/>
        <v>930.2575589403781</v>
      </c>
      <c r="T126" s="27">
        <f t="shared" si="16"/>
        <v>0.1133184011333</v>
      </c>
      <c r="U126" s="27">
        <f t="shared" si="16"/>
        <v>0</v>
      </c>
      <c r="V126" s="28">
        <f t="shared" si="16"/>
        <v>959.1281502985424</v>
      </c>
      <c r="W126" s="26">
        <f t="shared" si="16"/>
        <v>0</v>
      </c>
      <c r="X126" s="27">
        <f t="shared" si="16"/>
        <v>0</v>
      </c>
      <c r="Y126" s="27">
        <f t="shared" si="16"/>
        <v>0</v>
      </c>
      <c r="Z126" s="27">
        <f t="shared" si="16"/>
        <v>0</v>
      </c>
      <c r="AA126" s="28">
        <f t="shared" si="16"/>
        <v>0</v>
      </c>
      <c r="AB126" s="26">
        <f t="shared" si="16"/>
        <v>0</v>
      </c>
      <c r="AC126" s="27">
        <f t="shared" si="16"/>
        <v>0</v>
      </c>
      <c r="AD126" s="27">
        <f t="shared" si="16"/>
        <v>0</v>
      </c>
      <c r="AE126" s="27">
        <f t="shared" si="16"/>
        <v>0</v>
      </c>
      <c r="AF126" s="28">
        <f t="shared" si="16"/>
        <v>0</v>
      </c>
      <c r="AG126" s="26">
        <f t="shared" si="16"/>
        <v>0</v>
      </c>
      <c r="AH126" s="27">
        <f t="shared" si="16"/>
        <v>0</v>
      </c>
      <c r="AI126" s="27">
        <f aca="true" t="shared" si="17" ref="AI126:BK126">SUM(AI98:AI125)</f>
        <v>0</v>
      </c>
      <c r="AJ126" s="27">
        <f t="shared" si="17"/>
        <v>0</v>
      </c>
      <c r="AK126" s="28">
        <f t="shared" si="17"/>
        <v>0</v>
      </c>
      <c r="AL126" s="26">
        <f t="shared" si="17"/>
        <v>0</v>
      </c>
      <c r="AM126" s="27">
        <f t="shared" si="17"/>
        <v>0</v>
      </c>
      <c r="AN126" s="27">
        <f t="shared" si="17"/>
        <v>0</v>
      </c>
      <c r="AO126" s="27">
        <f t="shared" si="17"/>
        <v>0</v>
      </c>
      <c r="AP126" s="28">
        <f t="shared" si="17"/>
        <v>0</v>
      </c>
      <c r="AQ126" s="26">
        <f t="shared" si="17"/>
        <v>0</v>
      </c>
      <c r="AR126" s="27">
        <f t="shared" si="17"/>
        <v>0</v>
      </c>
      <c r="AS126" s="27">
        <f t="shared" si="17"/>
        <v>0</v>
      </c>
      <c r="AT126" s="27">
        <f t="shared" si="17"/>
        <v>0</v>
      </c>
      <c r="AU126" s="28">
        <f t="shared" si="17"/>
        <v>0</v>
      </c>
      <c r="AV126" s="26">
        <f t="shared" si="17"/>
        <v>32875.98724902709</v>
      </c>
      <c r="AW126" s="27">
        <f t="shared" si="17"/>
        <v>4732.317249548039</v>
      </c>
      <c r="AX126" s="27">
        <f t="shared" si="17"/>
        <v>2.7196166851987993</v>
      </c>
      <c r="AY126" s="27">
        <f t="shared" si="17"/>
        <v>0.042545880200000004</v>
      </c>
      <c r="AZ126" s="28">
        <f t="shared" si="17"/>
        <v>20187.0980062875</v>
      </c>
      <c r="BA126" s="26">
        <f t="shared" si="17"/>
        <v>0</v>
      </c>
      <c r="BB126" s="27">
        <f t="shared" si="17"/>
        <v>0</v>
      </c>
      <c r="BC126" s="27">
        <f t="shared" si="17"/>
        <v>0</v>
      </c>
      <c r="BD126" s="27">
        <f t="shared" si="17"/>
        <v>0</v>
      </c>
      <c r="BE126" s="28">
        <f t="shared" si="17"/>
        <v>0</v>
      </c>
      <c r="BF126" s="26">
        <f t="shared" si="17"/>
        <v>19942.717575485425</v>
      </c>
      <c r="BG126" s="27">
        <f t="shared" si="17"/>
        <v>1407.071499941112</v>
      </c>
      <c r="BH126" s="27">
        <f t="shared" si="17"/>
        <v>6.7912379067323</v>
      </c>
      <c r="BI126" s="27">
        <f t="shared" si="17"/>
        <v>0</v>
      </c>
      <c r="BJ126" s="28">
        <f t="shared" si="17"/>
        <v>5272.401845535157</v>
      </c>
      <c r="BK126" s="29">
        <f t="shared" si="17"/>
        <v>104943.85812596387</v>
      </c>
    </row>
    <row r="127" spans="1:63" s="30" customFormat="1" ht="14.25">
      <c r="A127" s="20"/>
      <c r="B127" s="8" t="s">
        <v>23</v>
      </c>
      <c r="C127" s="26">
        <f aca="true" t="shared" si="18" ref="C127:AH127">C126+C95</f>
        <v>0</v>
      </c>
      <c r="D127" s="27">
        <f t="shared" si="18"/>
        <v>42.50846739899941</v>
      </c>
      <c r="E127" s="27">
        <f t="shared" si="18"/>
        <v>0</v>
      </c>
      <c r="F127" s="27">
        <f t="shared" si="18"/>
        <v>0</v>
      </c>
      <c r="G127" s="28">
        <f t="shared" si="18"/>
        <v>0</v>
      </c>
      <c r="H127" s="26">
        <f t="shared" si="18"/>
        <v>5124.836805986855</v>
      </c>
      <c r="I127" s="27">
        <f t="shared" si="18"/>
        <v>5883.378799644676</v>
      </c>
      <c r="J127" s="27">
        <f t="shared" si="18"/>
        <v>12.306718151966601</v>
      </c>
      <c r="K127" s="27">
        <f t="shared" si="18"/>
        <v>477.7479832522666</v>
      </c>
      <c r="L127" s="28">
        <f t="shared" si="18"/>
        <v>5237.767283341519</v>
      </c>
      <c r="M127" s="26">
        <f t="shared" si="18"/>
        <v>0</v>
      </c>
      <c r="N127" s="27">
        <f t="shared" si="18"/>
        <v>0</v>
      </c>
      <c r="O127" s="27">
        <f t="shared" si="18"/>
        <v>0</v>
      </c>
      <c r="P127" s="27">
        <f t="shared" si="18"/>
        <v>0</v>
      </c>
      <c r="Q127" s="28">
        <f t="shared" si="18"/>
        <v>0</v>
      </c>
      <c r="R127" s="26">
        <f t="shared" si="18"/>
        <v>2823.5291532617257</v>
      </c>
      <c r="S127" s="27">
        <f t="shared" si="18"/>
        <v>940.2779403028753</v>
      </c>
      <c r="T127" s="27">
        <f t="shared" si="18"/>
        <v>0.1133184011333</v>
      </c>
      <c r="U127" s="27">
        <f t="shared" si="18"/>
        <v>0</v>
      </c>
      <c r="V127" s="28">
        <f t="shared" si="18"/>
        <v>978.8833444289381</v>
      </c>
      <c r="W127" s="26">
        <f t="shared" si="18"/>
        <v>0</v>
      </c>
      <c r="X127" s="27">
        <f t="shared" si="18"/>
        <v>0</v>
      </c>
      <c r="Y127" s="27">
        <f t="shared" si="18"/>
        <v>0</v>
      </c>
      <c r="Z127" s="27">
        <f t="shared" si="18"/>
        <v>0</v>
      </c>
      <c r="AA127" s="28">
        <f t="shared" si="18"/>
        <v>0</v>
      </c>
      <c r="AB127" s="26">
        <f t="shared" si="18"/>
        <v>0</v>
      </c>
      <c r="AC127" s="27">
        <f t="shared" si="18"/>
        <v>0</v>
      </c>
      <c r="AD127" s="27">
        <f t="shared" si="18"/>
        <v>0</v>
      </c>
      <c r="AE127" s="27">
        <f t="shared" si="18"/>
        <v>0</v>
      </c>
      <c r="AF127" s="28">
        <f t="shared" si="18"/>
        <v>0</v>
      </c>
      <c r="AG127" s="26">
        <f t="shared" si="18"/>
        <v>0</v>
      </c>
      <c r="AH127" s="27">
        <f t="shared" si="18"/>
        <v>0</v>
      </c>
      <c r="AI127" s="27">
        <f aca="true" t="shared" si="19" ref="AI127:BK127">AI126+AI95</f>
        <v>0</v>
      </c>
      <c r="AJ127" s="27">
        <f t="shared" si="19"/>
        <v>0</v>
      </c>
      <c r="AK127" s="28">
        <f t="shared" si="19"/>
        <v>0</v>
      </c>
      <c r="AL127" s="26">
        <f t="shared" si="19"/>
        <v>0</v>
      </c>
      <c r="AM127" s="27">
        <f t="shared" si="19"/>
        <v>0</v>
      </c>
      <c r="AN127" s="27">
        <f t="shared" si="19"/>
        <v>0</v>
      </c>
      <c r="AO127" s="27">
        <f t="shared" si="19"/>
        <v>0</v>
      </c>
      <c r="AP127" s="28">
        <f t="shared" si="19"/>
        <v>0</v>
      </c>
      <c r="AQ127" s="26">
        <f t="shared" si="19"/>
        <v>0</v>
      </c>
      <c r="AR127" s="27">
        <f t="shared" si="19"/>
        <v>0</v>
      </c>
      <c r="AS127" s="27">
        <f t="shared" si="19"/>
        <v>0</v>
      </c>
      <c r="AT127" s="27">
        <f t="shared" si="19"/>
        <v>0</v>
      </c>
      <c r="AU127" s="28">
        <f t="shared" si="19"/>
        <v>0</v>
      </c>
      <c r="AV127" s="26">
        <f t="shared" si="19"/>
        <v>38374.20635182259</v>
      </c>
      <c r="AW127" s="27">
        <f t="shared" si="19"/>
        <v>5055.589945664258</v>
      </c>
      <c r="AX127" s="27">
        <f t="shared" si="19"/>
        <v>2.7196166851987993</v>
      </c>
      <c r="AY127" s="27">
        <f t="shared" si="19"/>
        <v>0.042545880200000004</v>
      </c>
      <c r="AZ127" s="28">
        <f t="shared" si="19"/>
        <v>20767.634111934323</v>
      </c>
      <c r="BA127" s="26">
        <f t="shared" si="19"/>
        <v>0</v>
      </c>
      <c r="BB127" s="27">
        <f t="shared" si="19"/>
        <v>0</v>
      </c>
      <c r="BC127" s="27">
        <f t="shared" si="19"/>
        <v>0</v>
      </c>
      <c r="BD127" s="27">
        <f t="shared" si="19"/>
        <v>0</v>
      </c>
      <c r="BE127" s="28">
        <f t="shared" si="19"/>
        <v>0</v>
      </c>
      <c r="BF127" s="26">
        <f t="shared" si="19"/>
        <v>24577.63351631457</v>
      </c>
      <c r="BG127" s="27">
        <f t="shared" si="19"/>
        <v>1614.1508489209364</v>
      </c>
      <c r="BH127" s="27">
        <f t="shared" si="19"/>
        <v>6.7912379067323</v>
      </c>
      <c r="BI127" s="27">
        <f t="shared" si="19"/>
        <v>0</v>
      </c>
      <c r="BJ127" s="28">
        <f t="shared" si="19"/>
        <v>5540.5084841543685</v>
      </c>
      <c r="BK127" s="28">
        <f t="shared" si="19"/>
        <v>117460.62647345413</v>
      </c>
    </row>
    <row r="128" spans="3:63" ht="15" customHeight="1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</row>
    <row r="129" spans="1:63" s="25" customFormat="1" ht="14.25">
      <c r="A129" s="20" t="s">
        <v>24</v>
      </c>
      <c r="B129" s="12" t="s">
        <v>25</v>
      </c>
      <c r="C129" s="21"/>
      <c r="D129" s="22"/>
      <c r="E129" s="22"/>
      <c r="F129" s="22"/>
      <c r="G129" s="23"/>
      <c r="H129" s="21"/>
      <c r="I129" s="22"/>
      <c r="J129" s="22"/>
      <c r="K129" s="22"/>
      <c r="L129" s="23"/>
      <c r="M129" s="21"/>
      <c r="N129" s="22"/>
      <c r="O129" s="22"/>
      <c r="P129" s="22"/>
      <c r="Q129" s="23"/>
      <c r="R129" s="21"/>
      <c r="S129" s="22"/>
      <c r="T129" s="22"/>
      <c r="U129" s="22"/>
      <c r="V129" s="23"/>
      <c r="W129" s="21"/>
      <c r="X129" s="22"/>
      <c r="Y129" s="22"/>
      <c r="Z129" s="22"/>
      <c r="AA129" s="23"/>
      <c r="AB129" s="21"/>
      <c r="AC129" s="22"/>
      <c r="AD129" s="22"/>
      <c r="AE129" s="22"/>
      <c r="AF129" s="23"/>
      <c r="AG129" s="21"/>
      <c r="AH129" s="22"/>
      <c r="AI129" s="22"/>
      <c r="AJ129" s="22"/>
      <c r="AK129" s="23"/>
      <c r="AL129" s="21"/>
      <c r="AM129" s="22"/>
      <c r="AN129" s="22"/>
      <c r="AO129" s="22"/>
      <c r="AP129" s="23"/>
      <c r="AQ129" s="21"/>
      <c r="AR129" s="22"/>
      <c r="AS129" s="22"/>
      <c r="AT129" s="22"/>
      <c r="AU129" s="23"/>
      <c r="AV129" s="21"/>
      <c r="AW129" s="22"/>
      <c r="AX129" s="22"/>
      <c r="AY129" s="22"/>
      <c r="AZ129" s="23"/>
      <c r="BA129" s="21"/>
      <c r="BB129" s="22"/>
      <c r="BC129" s="22"/>
      <c r="BD129" s="22"/>
      <c r="BE129" s="23"/>
      <c r="BF129" s="21"/>
      <c r="BG129" s="22"/>
      <c r="BH129" s="22"/>
      <c r="BI129" s="22"/>
      <c r="BJ129" s="23"/>
      <c r="BK129" s="24"/>
    </row>
    <row r="130" spans="1:63" s="25" customFormat="1" ht="14.25">
      <c r="A130" s="20" t="s">
        <v>7</v>
      </c>
      <c r="B130" s="8" t="s">
        <v>26</v>
      </c>
      <c r="C130" s="21"/>
      <c r="D130" s="22"/>
      <c r="E130" s="22"/>
      <c r="F130" s="22"/>
      <c r="G130" s="23"/>
      <c r="H130" s="21"/>
      <c r="I130" s="22"/>
      <c r="J130" s="22"/>
      <c r="K130" s="22"/>
      <c r="L130" s="23"/>
      <c r="M130" s="21"/>
      <c r="N130" s="22"/>
      <c r="O130" s="22"/>
      <c r="P130" s="22"/>
      <c r="Q130" s="23"/>
      <c r="R130" s="21"/>
      <c r="S130" s="22"/>
      <c r="T130" s="22"/>
      <c r="U130" s="22"/>
      <c r="V130" s="23"/>
      <c r="W130" s="21"/>
      <c r="X130" s="22"/>
      <c r="Y130" s="22"/>
      <c r="Z130" s="22"/>
      <c r="AA130" s="23"/>
      <c r="AB130" s="21"/>
      <c r="AC130" s="22"/>
      <c r="AD130" s="22"/>
      <c r="AE130" s="22"/>
      <c r="AF130" s="23"/>
      <c r="AG130" s="21"/>
      <c r="AH130" s="22"/>
      <c r="AI130" s="22"/>
      <c r="AJ130" s="22"/>
      <c r="AK130" s="23"/>
      <c r="AL130" s="21"/>
      <c r="AM130" s="22"/>
      <c r="AN130" s="22"/>
      <c r="AO130" s="22"/>
      <c r="AP130" s="23"/>
      <c r="AQ130" s="21"/>
      <c r="AR130" s="22"/>
      <c r="AS130" s="22"/>
      <c r="AT130" s="22"/>
      <c r="AU130" s="23"/>
      <c r="AV130" s="21"/>
      <c r="AW130" s="22"/>
      <c r="AX130" s="22"/>
      <c r="AY130" s="22"/>
      <c r="AZ130" s="23"/>
      <c r="BA130" s="21"/>
      <c r="BB130" s="22"/>
      <c r="BC130" s="22"/>
      <c r="BD130" s="22"/>
      <c r="BE130" s="23"/>
      <c r="BF130" s="21"/>
      <c r="BG130" s="22"/>
      <c r="BH130" s="22"/>
      <c r="BI130" s="22"/>
      <c r="BJ130" s="23"/>
      <c r="BK130" s="24"/>
    </row>
    <row r="131" spans="1:63" s="25" customFormat="1" ht="14.25">
      <c r="A131" s="20"/>
      <c r="B131" s="13" t="s">
        <v>176</v>
      </c>
      <c r="C131" s="21">
        <v>0</v>
      </c>
      <c r="D131" s="22">
        <v>0.022941379999999997</v>
      </c>
      <c r="E131" s="22">
        <v>0</v>
      </c>
      <c r="F131" s="22">
        <v>0</v>
      </c>
      <c r="G131" s="23">
        <v>0</v>
      </c>
      <c r="H131" s="21">
        <v>0.0808465195657</v>
      </c>
      <c r="I131" s="22">
        <v>0.099454365</v>
      </c>
      <c r="J131" s="22">
        <v>0.001961511</v>
      </c>
      <c r="K131" s="22">
        <v>0</v>
      </c>
      <c r="L131" s="23">
        <v>0.16148781166659998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0.04195520959920002</v>
      </c>
      <c r="S131" s="22">
        <v>0.104462938</v>
      </c>
      <c r="T131" s="22">
        <v>0</v>
      </c>
      <c r="U131" s="22">
        <v>0</v>
      </c>
      <c r="V131" s="23">
        <v>0.049104897099999996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1.5447751637848994</v>
      </c>
      <c r="AW131" s="22">
        <v>0.6000758889105682</v>
      </c>
      <c r="AX131" s="22">
        <v>0.000124954</v>
      </c>
      <c r="AY131" s="22">
        <v>0</v>
      </c>
      <c r="AZ131" s="23">
        <v>4.078660968790901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0.9921277506518</v>
      </c>
      <c r="BG131" s="22">
        <v>0.20698453199910002</v>
      </c>
      <c r="BH131" s="22">
        <v>0.004887836</v>
      </c>
      <c r="BI131" s="22">
        <v>0</v>
      </c>
      <c r="BJ131" s="23">
        <v>1.3373940988963</v>
      </c>
      <c r="BK131" s="24">
        <f>SUM(C131:BJ131)</f>
        <v>9.327245824965068</v>
      </c>
    </row>
    <row r="132" spans="1:63" s="25" customFormat="1" ht="14.25">
      <c r="A132" s="20"/>
      <c r="B132" s="13" t="s">
        <v>177</v>
      </c>
      <c r="C132" s="21">
        <v>0</v>
      </c>
      <c r="D132" s="22">
        <v>0.9075379972665999</v>
      </c>
      <c r="E132" s="22">
        <v>0</v>
      </c>
      <c r="F132" s="22">
        <v>0</v>
      </c>
      <c r="G132" s="23">
        <v>0</v>
      </c>
      <c r="H132" s="21">
        <v>55.041838301186196</v>
      </c>
      <c r="I132" s="22">
        <v>16.234386240532302</v>
      </c>
      <c r="J132" s="22">
        <v>0</v>
      </c>
      <c r="K132" s="22">
        <v>0</v>
      </c>
      <c r="L132" s="23">
        <v>71.53011999006199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27.69082206462149</v>
      </c>
      <c r="S132" s="22">
        <v>80.2520897754991</v>
      </c>
      <c r="T132" s="22">
        <v>0</v>
      </c>
      <c r="U132" s="22">
        <v>0</v>
      </c>
      <c r="V132" s="23">
        <v>20.369164182297407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835.4146601034747</v>
      </c>
      <c r="AW132" s="22">
        <v>184.49765207756028</v>
      </c>
      <c r="AX132" s="22">
        <v>0.026633454033300002</v>
      </c>
      <c r="AY132" s="22">
        <v>0</v>
      </c>
      <c r="AZ132" s="23">
        <v>1175.1611239911788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563.8245158988484</v>
      </c>
      <c r="BG132" s="22">
        <v>41.187715205249894</v>
      </c>
      <c r="BH132" s="22">
        <v>0</v>
      </c>
      <c r="BI132" s="22">
        <v>0</v>
      </c>
      <c r="BJ132" s="23">
        <v>423.3404677656238</v>
      </c>
      <c r="BK132" s="24">
        <f>SUM(C132:BJ132)</f>
        <v>3495.4787270474344</v>
      </c>
    </row>
    <row r="133" spans="1:63" s="30" customFormat="1" ht="14.25">
      <c r="A133" s="20"/>
      <c r="B133" s="8" t="s">
        <v>27</v>
      </c>
      <c r="C133" s="26">
        <f>SUM(C131:C132)</f>
        <v>0</v>
      </c>
      <c r="D133" s="26">
        <f aca="true" t="shared" si="20" ref="D133:BK133">SUM(D131:D132)</f>
        <v>0.9304793772665999</v>
      </c>
      <c r="E133" s="26">
        <f t="shared" si="20"/>
        <v>0</v>
      </c>
      <c r="F133" s="26">
        <f t="shared" si="20"/>
        <v>0</v>
      </c>
      <c r="G133" s="26">
        <f t="shared" si="20"/>
        <v>0</v>
      </c>
      <c r="H133" s="26">
        <f t="shared" si="20"/>
        <v>55.1226848207519</v>
      </c>
      <c r="I133" s="26">
        <f t="shared" si="20"/>
        <v>16.333840605532302</v>
      </c>
      <c r="J133" s="26">
        <f t="shared" si="20"/>
        <v>0.001961511</v>
      </c>
      <c r="K133" s="26">
        <f t="shared" si="20"/>
        <v>0</v>
      </c>
      <c r="L133" s="26">
        <f t="shared" si="20"/>
        <v>71.6916078017286</v>
      </c>
      <c r="M133" s="26">
        <f t="shared" si="20"/>
        <v>0</v>
      </c>
      <c r="N133" s="26">
        <f t="shared" si="20"/>
        <v>0</v>
      </c>
      <c r="O133" s="26">
        <f t="shared" si="20"/>
        <v>0</v>
      </c>
      <c r="P133" s="26">
        <f t="shared" si="20"/>
        <v>0</v>
      </c>
      <c r="Q133" s="26">
        <f t="shared" si="20"/>
        <v>0</v>
      </c>
      <c r="R133" s="26">
        <f t="shared" si="20"/>
        <v>27.73277727422069</v>
      </c>
      <c r="S133" s="26">
        <f t="shared" si="20"/>
        <v>80.3565527134991</v>
      </c>
      <c r="T133" s="26">
        <f t="shared" si="20"/>
        <v>0</v>
      </c>
      <c r="U133" s="26">
        <f t="shared" si="20"/>
        <v>0</v>
      </c>
      <c r="V133" s="26">
        <f t="shared" si="20"/>
        <v>20.418269079397408</v>
      </c>
      <c r="W133" s="26">
        <f t="shared" si="20"/>
        <v>0</v>
      </c>
      <c r="X133" s="26">
        <f t="shared" si="20"/>
        <v>0</v>
      </c>
      <c r="Y133" s="26">
        <f t="shared" si="20"/>
        <v>0</v>
      </c>
      <c r="Z133" s="26">
        <f t="shared" si="20"/>
        <v>0</v>
      </c>
      <c r="AA133" s="26">
        <f t="shared" si="20"/>
        <v>0</v>
      </c>
      <c r="AB133" s="26">
        <f t="shared" si="20"/>
        <v>0</v>
      </c>
      <c r="AC133" s="26">
        <f t="shared" si="20"/>
        <v>0</v>
      </c>
      <c r="AD133" s="26">
        <f t="shared" si="20"/>
        <v>0</v>
      </c>
      <c r="AE133" s="26">
        <f t="shared" si="20"/>
        <v>0</v>
      </c>
      <c r="AF133" s="26">
        <f t="shared" si="20"/>
        <v>0</v>
      </c>
      <c r="AG133" s="26">
        <f t="shared" si="20"/>
        <v>0</v>
      </c>
      <c r="AH133" s="26">
        <f t="shared" si="20"/>
        <v>0</v>
      </c>
      <c r="AI133" s="26">
        <f t="shared" si="20"/>
        <v>0</v>
      </c>
      <c r="AJ133" s="26">
        <f t="shared" si="20"/>
        <v>0</v>
      </c>
      <c r="AK133" s="26">
        <f t="shared" si="20"/>
        <v>0</v>
      </c>
      <c r="AL133" s="26">
        <f t="shared" si="20"/>
        <v>0</v>
      </c>
      <c r="AM133" s="26">
        <f t="shared" si="20"/>
        <v>0</v>
      </c>
      <c r="AN133" s="26">
        <f t="shared" si="20"/>
        <v>0</v>
      </c>
      <c r="AO133" s="26">
        <f t="shared" si="20"/>
        <v>0</v>
      </c>
      <c r="AP133" s="26">
        <f t="shared" si="20"/>
        <v>0</v>
      </c>
      <c r="AQ133" s="26">
        <f t="shared" si="20"/>
        <v>0</v>
      </c>
      <c r="AR133" s="26">
        <f t="shared" si="20"/>
        <v>0</v>
      </c>
      <c r="AS133" s="26">
        <f t="shared" si="20"/>
        <v>0</v>
      </c>
      <c r="AT133" s="26">
        <f t="shared" si="20"/>
        <v>0</v>
      </c>
      <c r="AU133" s="26">
        <f t="shared" si="20"/>
        <v>0</v>
      </c>
      <c r="AV133" s="26">
        <f t="shared" si="20"/>
        <v>836.9594352672597</v>
      </c>
      <c r="AW133" s="26">
        <f t="shared" si="20"/>
        <v>185.09772796647084</v>
      </c>
      <c r="AX133" s="26">
        <f t="shared" si="20"/>
        <v>0.026758408033300003</v>
      </c>
      <c r="AY133" s="26">
        <f t="shared" si="20"/>
        <v>0</v>
      </c>
      <c r="AZ133" s="26">
        <f t="shared" si="20"/>
        <v>1179.2397849599697</v>
      </c>
      <c r="BA133" s="26">
        <f t="shared" si="20"/>
        <v>0</v>
      </c>
      <c r="BB133" s="26">
        <f t="shared" si="20"/>
        <v>0</v>
      </c>
      <c r="BC133" s="26">
        <f t="shared" si="20"/>
        <v>0</v>
      </c>
      <c r="BD133" s="26">
        <f t="shared" si="20"/>
        <v>0</v>
      </c>
      <c r="BE133" s="26">
        <f t="shared" si="20"/>
        <v>0</v>
      </c>
      <c r="BF133" s="26">
        <f t="shared" si="20"/>
        <v>564.8166436495002</v>
      </c>
      <c r="BG133" s="26">
        <f t="shared" si="20"/>
        <v>41.39469973724899</v>
      </c>
      <c r="BH133" s="26">
        <f t="shared" si="20"/>
        <v>0.004887836</v>
      </c>
      <c r="BI133" s="26">
        <f t="shared" si="20"/>
        <v>0</v>
      </c>
      <c r="BJ133" s="26">
        <f t="shared" si="20"/>
        <v>424.67786186452014</v>
      </c>
      <c r="BK133" s="26">
        <f t="shared" si="20"/>
        <v>3504.8059728723993</v>
      </c>
    </row>
    <row r="134" spans="3:63" ht="15" customHeight="1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</row>
    <row r="135" spans="1:63" s="25" customFormat="1" ht="14.25">
      <c r="A135" s="20" t="s">
        <v>38</v>
      </c>
      <c r="B135" s="10" t="s">
        <v>39</v>
      </c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4"/>
    </row>
    <row r="136" spans="1:63" s="25" customFormat="1" ht="14.25">
      <c r="A136" s="20" t="s">
        <v>7</v>
      </c>
      <c r="B136" s="14" t="s">
        <v>40</v>
      </c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4"/>
    </row>
    <row r="137" spans="1:63" s="25" customFormat="1" ht="14.25">
      <c r="A137" s="20"/>
      <c r="B137" s="7" t="s">
        <v>203</v>
      </c>
      <c r="C137" s="21">
        <v>0</v>
      </c>
      <c r="D137" s="22">
        <v>0.9083930909419017</v>
      </c>
      <c r="E137" s="22">
        <v>0</v>
      </c>
      <c r="F137" s="22">
        <v>0</v>
      </c>
      <c r="G137" s="23">
        <v>0</v>
      </c>
      <c r="H137" s="21">
        <v>551.0797</v>
      </c>
      <c r="I137" s="22">
        <v>2327.478439370163</v>
      </c>
      <c r="J137" s="22">
        <v>14.893</v>
      </c>
      <c r="K137" s="22">
        <v>0</v>
      </c>
      <c r="L137" s="23">
        <v>2615.3184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279.181</v>
      </c>
      <c r="S137" s="22">
        <v>87.52759999999999</v>
      </c>
      <c r="T137" s="22">
        <v>0.0054</v>
      </c>
      <c r="U137" s="22">
        <v>0</v>
      </c>
      <c r="V137" s="23">
        <v>548.7495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0</v>
      </c>
      <c r="AW137" s="22">
        <v>0</v>
      </c>
      <c r="AX137" s="22">
        <v>0</v>
      </c>
      <c r="AY137" s="22">
        <v>0</v>
      </c>
      <c r="AZ137" s="23">
        <v>0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0</v>
      </c>
      <c r="BG137" s="22">
        <v>0</v>
      </c>
      <c r="BH137" s="22">
        <v>0</v>
      </c>
      <c r="BI137" s="22">
        <v>0</v>
      </c>
      <c r="BJ137" s="23">
        <v>0</v>
      </c>
      <c r="BK137" s="24">
        <f>SUM(C137:BJ137)</f>
        <v>6425.141432461105</v>
      </c>
    </row>
    <row r="138" spans="1:63" s="30" customFormat="1" ht="14.25">
      <c r="A138" s="20"/>
      <c r="B138" s="8" t="s">
        <v>9</v>
      </c>
      <c r="C138" s="26">
        <f>SUM(C137)</f>
        <v>0</v>
      </c>
      <c r="D138" s="26">
        <f aca="true" t="shared" si="21" ref="D138:BJ138">SUM(D137)</f>
        <v>0.9083930909419017</v>
      </c>
      <c r="E138" s="26">
        <f t="shared" si="21"/>
        <v>0</v>
      </c>
      <c r="F138" s="26">
        <f t="shared" si="21"/>
        <v>0</v>
      </c>
      <c r="G138" s="26">
        <f t="shared" si="21"/>
        <v>0</v>
      </c>
      <c r="H138" s="26">
        <f t="shared" si="21"/>
        <v>551.0797</v>
      </c>
      <c r="I138" s="26">
        <f t="shared" si="21"/>
        <v>2327.478439370163</v>
      </c>
      <c r="J138" s="26">
        <f t="shared" si="21"/>
        <v>14.893</v>
      </c>
      <c r="K138" s="26">
        <f t="shared" si="21"/>
        <v>0</v>
      </c>
      <c r="L138" s="26">
        <f t="shared" si="21"/>
        <v>2615.3184</v>
      </c>
      <c r="M138" s="26">
        <f t="shared" si="21"/>
        <v>0</v>
      </c>
      <c r="N138" s="26">
        <f t="shared" si="21"/>
        <v>0</v>
      </c>
      <c r="O138" s="26">
        <f t="shared" si="21"/>
        <v>0</v>
      </c>
      <c r="P138" s="26">
        <f t="shared" si="21"/>
        <v>0</v>
      </c>
      <c r="Q138" s="26">
        <f t="shared" si="21"/>
        <v>0</v>
      </c>
      <c r="R138" s="26">
        <f t="shared" si="21"/>
        <v>279.181</v>
      </c>
      <c r="S138" s="26">
        <f t="shared" si="21"/>
        <v>87.52759999999999</v>
      </c>
      <c r="T138" s="26">
        <f t="shared" si="21"/>
        <v>0.0054</v>
      </c>
      <c r="U138" s="26">
        <f t="shared" si="21"/>
        <v>0</v>
      </c>
      <c r="V138" s="26">
        <f t="shared" si="21"/>
        <v>548.7495</v>
      </c>
      <c r="W138" s="26">
        <f t="shared" si="21"/>
        <v>0</v>
      </c>
      <c r="X138" s="26">
        <f t="shared" si="21"/>
        <v>0</v>
      </c>
      <c r="Y138" s="26">
        <f t="shared" si="21"/>
        <v>0</v>
      </c>
      <c r="Z138" s="26">
        <f t="shared" si="21"/>
        <v>0</v>
      </c>
      <c r="AA138" s="26">
        <f t="shared" si="21"/>
        <v>0</v>
      </c>
      <c r="AB138" s="26">
        <f t="shared" si="21"/>
        <v>0</v>
      </c>
      <c r="AC138" s="26">
        <f t="shared" si="21"/>
        <v>0</v>
      </c>
      <c r="AD138" s="26">
        <f t="shared" si="21"/>
        <v>0</v>
      </c>
      <c r="AE138" s="26">
        <f t="shared" si="21"/>
        <v>0</v>
      </c>
      <c r="AF138" s="26">
        <f t="shared" si="21"/>
        <v>0</v>
      </c>
      <c r="AG138" s="26">
        <f t="shared" si="21"/>
        <v>0</v>
      </c>
      <c r="AH138" s="26">
        <f t="shared" si="21"/>
        <v>0</v>
      </c>
      <c r="AI138" s="26">
        <f t="shared" si="21"/>
        <v>0</v>
      </c>
      <c r="AJ138" s="26">
        <f t="shared" si="21"/>
        <v>0</v>
      </c>
      <c r="AK138" s="26">
        <f t="shared" si="21"/>
        <v>0</v>
      </c>
      <c r="AL138" s="26">
        <f t="shared" si="21"/>
        <v>0</v>
      </c>
      <c r="AM138" s="26">
        <f t="shared" si="21"/>
        <v>0</v>
      </c>
      <c r="AN138" s="26">
        <f t="shared" si="21"/>
        <v>0</v>
      </c>
      <c r="AO138" s="26">
        <f t="shared" si="21"/>
        <v>0</v>
      </c>
      <c r="AP138" s="26">
        <f t="shared" si="21"/>
        <v>0</v>
      </c>
      <c r="AQ138" s="26">
        <f t="shared" si="21"/>
        <v>0</v>
      </c>
      <c r="AR138" s="26">
        <f t="shared" si="21"/>
        <v>0</v>
      </c>
      <c r="AS138" s="26">
        <f t="shared" si="21"/>
        <v>0</v>
      </c>
      <c r="AT138" s="26">
        <f t="shared" si="21"/>
        <v>0</v>
      </c>
      <c r="AU138" s="26">
        <f t="shared" si="21"/>
        <v>0</v>
      </c>
      <c r="AV138" s="26">
        <f t="shared" si="21"/>
        <v>0</v>
      </c>
      <c r="AW138" s="26">
        <f t="shared" si="21"/>
        <v>0</v>
      </c>
      <c r="AX138" s="26">
        <f t="shared" si="21"/>
        <v>0</v>
      </c>
      <c r="AY138" s="26">
        <f t="shared" si="21"/>
        <v>0</v>
      </c>
      <c r="AZ138" s="26">
        <f t="shared" si="21"/>
        <v>0</v>
      </c>
      <c r="BA138" s="26">
        <f t="shared" si="21"/>
        <v>0</v>
      </c>
      <c r="BB138" s="26">
        <f t="shared" si="21"/>
        <v>0</v>
      </c>
      <c r="BC138" s="26">
        <f t="shared" si="21"/>
        <v>0</v>
      </c>
      <c r="BD138" s="26">
        <f t="shared" si="21"/>
        <v>0</v>
      </c>
      <c r="BE138" s="26">
        <f t="shared" si="21"/>
        <v>0</v>
      </c>
      <c r="BF138" s="26">
        <f t="shared" si="21"/>
        <v>0</v>
      </c>
      <c r="BG138" s="26">
        <f t="shared" si="21"/>
        <v>0</v>
      </c>
      <c r="BH138" s="26">
        <f t="shared" si="21"/>
        <v>0</v>
      </c>
      <c r="BI138" s="26">
        <f t="shared" si="21"/>
        <v>0</v>
      </c>
      <c r="BJ138" s="26">
        <f t="shared" si="21"/>
        <v>0</v>
      </c>
      <c r="BK138" s="29">
        <f>SUM(BK137)</f>
        <v>6425.141432461105</v>
      </c>
    </row>
    <row r="139" spans="1:63" s="25" customFormat="1" ht="14.25">
      <c r="A139" s="20" t="s">
        <v>10</v>
      </c>
      <c r="B139" s="5" t="s">
        <v>41</v>
      </c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4"/>
    </row>
    <row r="140" spans="1:63" s="25" customFormat="1" ht="14.25">
      <c r="A140" s="20"/>
      <c r="B140" s="7" t="s">
        <v>204</v>
      </c>
      <c r="C140" s="21">
        <v>0</v>
      </c>
      <c r="D140" s="22">
        <v>5.349477756040922</v>
      </c>
      <c r="E140" s="22">
        <v>0</v>
      </c>
      <c r="F140" s="22">
        <v>0</v>
      </c>
      <c r="G140" s="23">
        <v>0</v>
      </c>
      <c r="H140" s="21">
        <v>0.8343999999999999</v>
      </c>
      <c r="I140" s="22">
        <v>39.67405063829543</v>
      </c>
      <c r="J140" s="22">
        <v>0</v>
      </c>
      <c r="K140" s="22">
        <v>0</v>
      </c>
      <c r="L140" s="23">
        <v>1.0419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0.36960000000000004</v>
      </c>
      <c r="S140" s="22">
        <v>26.6964</v>
      </c>
      <c r="T140" s="22">
        <v>0</v>
      </c>
      <c r="U140" s="22">
        <v>0</v>
      </c>
      <c r="V140" s="23">
        <v>0.1785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</v>
      </c>
      <c r="AW140" s="22">
        <v>0</v>
      </c>
      <c r="AX140" s="22">
        <v>0</v>
      </c>
      <c r="AY140" s="22">
        <v>0</v>
      </c>
      <c r="AZ140" s="23">
        <v>0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</v>
      </c>
      <c r="BG140" s="22">
        <v>0</v>
      </c>
      <c r="BH140" s="22">
        <v>0</v>
      </c>
      <c r="BI140" s="22">
        <v>0</v>
      </c>
      <c r="BJ140" s="23">
        <v>0</v>
      </c>
      <c r="BK140" s="24">
        <f aca="true" t="shared" si="22" ref="BK140:BK161">SUM(C140:BJ140)</f>
        <v>74.14432839433634</v>
      </c>
    </row>
    <row r="141" spans="1:63" s="25" customFormat="1" ht="14.25">
      <c r="A141" s="20"/>
      <c r="B141" s="7" t="s">
        <v>205</v>
      </c>
      <c r="C141" s="21">
        <v>0</v>
      </c>
      <c r="D141" s="22">
        <v>12.952625363338566</v>
      </c>
      <c r="E141" s="22">
        <v>0</v>
      </c>
      <c r="F141" s="22">
        <v>0</v>
      </c>
      <c r="G141" s="23">
        <v>0</v>
      </c>
      <c r="H141" s="21">
        <v>3.1049</v>
      </c>
      <c r="I141" s="22">
        <v>154.26295455968278</v>
      </c>
      <c r="J141" s="22">
        <v>0</v>
      </c>
      <c r="K141" s="22">
        <v>0</v>
      </c>
      <c r="L141" s="23">
        <v>1.8891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1.9041999999999997</v>
      </c>
      <c r="S141" s="22">
        <v>0.026600000000000002</v>
      </c>
      <c r="T141" s="22">
        <v>0</v>
      </c>
      <c r="U141" s="22">
        <v>0</v>
      </c>
      <c r="V141" s="23">
        <v>0.47219999999999995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0</v>
      </c>
      <c r="AW141" s="22">
        <v>0</v>
      </c>
      <c r="AX141" s="22">
        <v>0</v>
      </c>
      <c r="AY141" s="22">
        <v>0</v>
      </c>
      <c r="AZ141" s="23">
        <v>0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0</v>
      </c>
      <c r="BG141" s="22">
        <v>0</v>
      </c>
      <c r="BH141" s="22">
        <v>0</v>
      </c>
      <c r="BI141" s="22">
        <v>0</v>
      </c>
      <c r="BJ141" s="23">
        <v>0</v>
      </c>
      <c r="BK141" s="24">
        <f>SUM(C141:BJ141)</f>
        <v>174.61257992302134</v>
      </c>
    </row>
    <row r="142" spans="1:63" s="25" customFormat="1" ht="14.25">
      <c r="A142" s="20"/>
      <c r="B142" s="7" t="s">
        <v>206</v>
      </c>
      <c r="C142" s="21">
        <v>0</v>
      </c>
      <c r="D142" s="22">
        <v>2.995093172777968</v>
      </c>
      <c r="E142" s="22">
        <v>0</v>
      </c>
      <c r="F142" s="22">
        <v>0</v>
      </c>
      <c r="G142" s="23">
        <v>0</v>
      </c>
      <c r="H142" s="21">
        <v>2.6757999999999997</v>
      </c>
      <c r="I142" s="22">
        <v>14.551121646002033</v>
      </c>
      <c r="J142" s="22">
        <v>0</v>
      </c>
      <c r="K142" s="22">
        <v>0</v>
      </c>
      <c r="L142" s="23">
        <v>5.2289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1.2625</v>
      </c>
      <c r="S142" s="22">
        <v>0.0236</v>
      </c>
      <c r="T142" s="22">
        <v>0</v>
      </c>
      <c r="U142" s="22">
        <v>0</v>
      </c>
      <c r="V142" s="23">
        <v>0.9567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</v>
      </c>
      <c r="AW142" s="22">
        <v>0</v>
      </c>
      <c r="AX142" s="22">
        <v>0</v>
      </c>
      <c r="AY142" s="22">
        <v>0</v>
      </c>
      <c r="AZ142" s="23">
        <v>0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</v>
      </c>
      <c r="BG142" s="22">
        <v>0</v>
      </c>
      <c r="BH142" s="22">
        <v>0</v>
      </c>
      <c r="BI142" s="22">
        <v>0</v>
      </c>
      <c r="BJ142" s="23">
        <v>0</v>
      </c>
      <c r="BK142" s="24">
        <f>SUM(C142:BJ142)</f>
        <v>27.69371481878</v>
      </c>
    </row>
    <row r="143" spans="1:63" s="25" customFormat="1" ht="14.25">
      <c r="A143" s="20"/>
      <c r="B143" s="7" t="s">
        <v>200</v>
      </c>
      <c r="C143" s="21">
        <v>0</v>
      </c>
      <c r="D143" s="22">
        <v>0.530714181079</v>
      </c>
      <c r="E143" s="22">
        <v>0</v>
      </c>
      <c r="F143" s="22">
        <v>0</v>
      </c>
      <c r="G143" s="23">
        <v>0</v>
      </c>
      <c r="H143" s="21">
        <v>0.9623</v>
      </c>
      <c r="I143" s="22">
        <v>0.3989250829829992</v>
      </c>
      <c r="J143" s="22">
        <v>0.0048</v>
      </c>
      <c r="K143" s="22">
        <v>0</v>
      </c>
      <c r="L143" s="23">
        <v>1.4766000000000001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0.45480000000000004</v>
      </c>
      <c r="S143" s="22">
        <v>0.022099999999999998</v>
      </c>
      <c r="T143" s="22">
        <v>0</v>
      </c>
      <c r="U143" s="22">
        <v>0</v>
      </c>
      <c r="V143" s="23">
        <v>0.16549999999999998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0</v>
      </c>
      <c r="AW143" s="22">
        <v>0</v>
      </c>
      <c r="AX143" s="22">
        <v>0</v>
      </c>
      <c r="AY143" s="22">
        <v>0</v>
      </c>
      <c r="AZ143" s="23">
        <v>0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0</v>
      </c>
      <c r="BG143" s="22">
        <v>0</v>
      </c>
      <c r="BH143" s="22">
        <v>0</v>
      </c>
      <c r="BI143" s="22">
        <v>0</v>
      </c>
      <c r="BJ143" s="23">
        <v>0</v>
      </c>
      <c r="BK143" s="24">
        <f t="shared" si="22"/>
        <v>4.015739264062</v>
      </c>
    </row>
    <row r="144" spans="1:63" s="25" customFormat="1" ht="14.25">
      <c r="A144" s="20"/>
      <c r="B144" s="7" t="s">
        <v>185</v>
      </c>
      <c r="C144" s="21">
        <v>0</v>
      </c>
      <c r="D144" s="22">
        <v>4.53078903062377</v>
      </c>
      <c r="E144" s="22">
        <v>0</v>
      </c>
      <c r="F144" s="22">
        <v>0</v>
      </c>
      <c r="G144" s="23">
        <v>0</v>
      </c>
      <c r="H144" s="21">
        <v>3.952400000000001</v>
      </c>
      <c r="I144" s="22">
        <v>14.994681306236215</v>
      </c>
      <c r="J144" s="22">
        <v>0</v>
      </c>
      <c r="K144" s="22">
        <v>0</v>
      </c>
      <c r="L144" s="23">
        <v>14.1451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1.8202999999999998</v>
      </c>
      <c r="S144" s="22">
        <v>0.0016</v>
      </c>
      <c r="T144" s="22">
        <v>0</v>
      </c>
      <c r="U144" s="22">
        <v>0</v>
      </c>
      <c r="V144" s="23">
        <v>2.6495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0</v>
      </c>
      <c r="AW144" s="22">
        <v>0</v>
      </c>
      <c r="AX144" s="22">
        <v>0</v>
      </c>
      <c r="AY144" s="22">
        <v>0</v>
      </c>
      <c r="AZ144" s="23">
        <v>0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0</v>
      </c>
      <c r="BG144" s="22">
        <v>0</v>
      </c>
      <c r="BH144" s="22">
        <v>0</v>
      </c>
      <c r="BI144" s="22">
        <v>0</v>
      </c>
      <c r="BJ144" s="23">
        <v>0</v>
      </c>
      <c r="BK144" s="24">
        <f t="shared" si="22"/>
        <v>42.094370336859996</v>
      </c>
    </row>
    <row r="145" spans="1:63" s="25" customFormat="1" ht="14.25">
      <c r="A145" s="20"/>
      <c r="B145" s="7" t="s">
        <v>207</v>
      </c>
      <c r="C145" s="21">
        <v>0</v>
      </c>
      <c r="D145" s="22">
        <v>0.7376809630995621</v>
      </c>
      <c r="E145" s="22">
        <v>0</v>
      </c>
      <c r="F145" s="22">
        <v>0</v>
      </c>
      <c r="G145" s="23">
        <v>0</v>
      </c>
      <c r="H145" s="21">
        <v>3.5907999999999998</v>
      </c>
      <c r="I145" s="22">
        <v>1.0153080916957702</v>
      </c>
      <c r="J145" s="22">
        <v>0</v>
      </c>
      <c r="K145" s="22">
        <v>0</v>
      </c>
      <c r="L145" s="23">
        <v>4.7701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1.2794999999999999</v>
      </c>
      <c r="S145" s="22">
        <v>0.0114</v>
      </c>
      <c r="T145" s="22">
        <v>0</v>
      </c>
      <c r="U145" s="22">
        <v>0</v>
      </c>
      <c r="V145" s="23">
        <v>1.7068999999999999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0</v>
      </c>
      <c r="AW145" s="22">
        <v>0</v>
      </c>
      <c r="AX145" s="22">
        <v>0</v>
      </c>
      <c r="AY145" s="22">
        <v>0</v>
      </c>
      <c r="AZ145" s="23">
        <v>0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</v>
      </c>
      <c r="BG145" s="22">
        <v>0</v>
      </c>
      <c r="BH145" s="22">
        <v>0</v>
      </c>
      <c r="BI145" s="22">
        <v>0</v>
      </c>
      <c r="BJ145" s="23">
        <v>0</v>
      </c>
      <c r="BK145" s="24">
        <f>SUM(C145:BJ145)</f>
        <v>13.111689054795333</v>
      </c>
    </row>
    <row r="146" spans="1:63" s="25" customFormat="1" ht="14.25">
      <c r="A146" s="20"/>
      <c r="B146" s="7" t="s">
        <v>208</v>
      </c>
      <c r="C146" s="21">
        <v>0</v>
      </c>
      <c r="D146" s="22">
        <v>107.39840973445695</v>
      </c>
      <c r="E146" s="22">
        <v>0</v>
      </c>
      <c r="F146" s="22">
        <v>0</v>
      </c>
      <c r="G146" s="23">
        <v>0</v>
      </c>
      <c r="H146" s="21">
        <v>92.8409</v>
      </c>
      <c r="I146" s="22">
        <v>9665.63606018146</v>
      </c>
      <c r="J146" s="22">
        <v>45.9217</v>
      </c>
      <c r="K146" s="22">
        <v>0</v>
      </c>
      <c r="L146" s="23">
        <v>321.57249999999993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60.67979999999999</v>
      </c>
      <c r="S146" s="22">
        <v>15.0612</v>
      </c>
      <c r="T146" s="22">
        <v>0</v>
      </c>
      <c r="U146" s="22">
        <v>0</v>
      </c>
      <c r="V146" s="23">
        <v>76.28479999999999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0</v>
      </c>
      <c r="AW146" s="22">
        <v>0</v>
      </c>
      <c r="AX146" s="22">
        <v>0</v>
      </c>
      <c r="AY146" s="22">
        <v>0</v>
      </c>
      <c r="AZ146" s="23">
        <v>0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</v>
      </c>
      <c r="BG146" s="22">
        <v>0</v>
      </c>
      <c r="BH146" s="22">
        <v>0</v>
      </c>
      <c r="BI146" s="22">
        <v>0</v>
      </c>
      <c r="BJ146" s="23">
        <v>0</v>
      </c>
      <c r="BK146" s="24">
        <f>SUM(C146:BJ146)</f>
        <v>10385.395369915917</v>
      </c>
    </row>
    <row r="147" spans="1:63" s="25" customFormat="1" ht="14.25">
      <c r="A147" s="20"/>
      <c r="B147" s="7" t="s">
        <v>49</v>
      </c>
      <c r="C147" s="21">
        <v>0</v>
      </c>
      <c r="D147" s="22">
        <v>0.5998413320063335</v>
      </c>
      <c r="E147" s="22">
        <v>0</v>
      </c>
      <c r="F147" s="22">
        <v>0</v>
      </c>
      <c r="G147" s="23">
        <v>0</v>
      </c>
      <c r="H147" s="21">
        <v>376.72279999999995</v>
      </c>
      <c r="I147" s="22">
        <v>14020.408216994892</v>
      </c>
      <c r="J147" s="22">
        <v>13.5918</v>
      </c>
      <c r="K147" s="22">
        <v>0</v>
      </c>
      <c r="L147" s="23">
        <v>1217.9905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160.23679999999996</v>
      </c>
      <c r="S147" s="22">
        <v>123.58800000000002</v>
      </c>
      <c r="T147" s="22">
        <v>0</v>
      </c>
      <c r="U147" s="22">
        <v>0</v>
      </c>
      <c r="V147" s="23">
        <v>241.73310000000004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0</v>
      </c>
      <c r="AW147" s="22">
        <v>0</v>
      </c>
      <c r="AX147" s="22">
        <v>0</v>
      </c>
      <c r="AY147" s="22">
        <v>0</v>
      </c>
      <c r="AZ147" s="23">
        <v>0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0</v>
      </c>
      <c r="BG147" s="22">
        <v>0</v>
      </c>
      <c r="BH147" s="22">
        <v>0</v>
      </c>
      <c r="BI147" s="22">
        <v>0</v>
      </c>
      <c r="BJ147" s="23">
        <v>0</v>
      </c>
      <c r="BK147" s="24">
        <f>SUM(C147:BJ147)</f>
        <v>16154.871058326898</v>
      </c>
    </row>
    <row r="148" spans="1:63" s="25" customFormat="1" ht="14.25">
      <c r="A148" s="20"/>
      <c r="B148" s="7" t="s">
        <v>209</v>
      </c>
      <c r="C148" s="21">
        <v>0</v>
      </c>
      <c r="D148" s="22">
        <v>0.8662098110819566</v>
      </c>
      <c r="E148" s="22">
        <v>0</v>
      </c>
      <c r="F148" s="22">
        <v>0</v>
      </c>
      <c r="G148" s="23">
        <v>0</v>
      </c>
      <c r="H148" s="21">
        <v>5.479500000000001</v>
      </c>
      <c r="I148" s="22">
        <v>72.67542717111806</v>
      </c>
      <c r="J148" s="22">
        <v>0</v>
      </c>
      <c r="K148" s="22">
        <v>0</v>
      </c>
      <c r="L148" s="23">
        <v>13.130199999999997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2.339</v>
      </c>
      <c r="S148" s="22">
        <v>0.3446</v>
      </c>
      <c r="T148" s="22">
        <v>0</v>
      </c>
      <c r="U148" s="22">
        <v>0</v>
      </c>
      <c r="V148" s="23">
        <v>2.975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</v>
      </c>
      <c r="AW148" s="22">
        <v>0</v>
      </c>
      <c r="AX148" s="22">
        <v>0</v>
      </c>
      <c r="AY148" s="22">
        <v>0</v>
      </c>
      <c r="AZ148" s="23">
        <v>0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</v>
      </c>
      <c r="BG148" s="22">
        <v>0</v>
      </c>
      <c r="BH148" s="22">
        <v>0</v>
      </c>
      <c r="BI148" s="22">
        <v>0</v>
      </c>
      <c r="BJ148" s="23">
        <v>0</v>
      </c>
      <c r="BK148" s="24">
        <f t="shared" si="22"/>
        <v>97.80993698220001</v>
      </c>
    </row>
    <row r="149" spans="1:63" s="25" customFormat="1" ht="14.25">
      <c r="A149" s="20"/>
      <c r="B149" s="7" t="s">
        <v>210</v>
      </c>
      <c r="C149" s="21">
        <v>0</v>
      </c>
      <c r="D149" s="22">
        <v>1.2869313026402696</v>
      </c>
      <c r="E149" s="22">
        <v>0</v>
      </c>
      <c r="F149" s="22">
        <v>0</v>
      </c>
      <c r="G149" s="23">
        <v>0</v>
      </c>
      <c r="H149" s="21">
        <v>5.958100000000001</v>
      </c>
      <c r="I149" s="22">
        <v>1.3624644601600644</v>
      </c>
      <c r="J149" s="22">
        <v>0</v>
      </c>
      <c r="K149" s="22">
        <v>0</v>
      </c>
      <c r="L149" s="23">
        <v>17.2211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2.3832000000000004</v>
      </c>
      <c r="S149" s="22">
        <v>0.038099999999999995</v>
      </c>
      <c r="T149" s="22">
        <v>0</v>
      </c>
      <c r="U149" s="22">
        <v>0</v>
      </c>
      <c r="V149" s="23">
        <v>1.333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0</v>
      </c>
      <c r="AW149" s="22">
        <v>0</v>
      </c>
      <c r="AX149" s="22">
        <v>0</v>
      </c>
      <c r="AY149" s="22">
        <v>0</v>
      </c>
      <c r="AZ149" s="23">
        <v>0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0</v>
      </c>
      <c r="BG149" s="22">
        <v>0</v>
      </c>
      <c r="BH149" s="22">
        <v>0</v>
      </c>
      <c r="BI149" s="22">
        <v>0</v>
      </c>
      <c r="BJ149" s="23">
        <v>0</v>
      </c>
      <c r="BK149" s="24">
        <f t="shared" si="22"/>
        <v>29.582895762800334</v>
      </c>
    </row>
    <row r="150" spans="1:63" s="25" customFormat="1" ht="14.25">
      <c r="A150" s="20"/>
      <c r="B150" s="7" t="s">
        <v>211</v>
      </c>
      <c r="C150" s="21">
        <v>0</v>
      </c>
      <c r="D150" s="22">
        <v>19.316440802726653</v>
      </c>
      <c r="E150" s="22">
        <v>0</v>
      </c>
      <c r="F150" s="22">
        <v>0</v>
      </c>
      <c r="G150" s="23">
        <v>0</v>
      </c>
      <c r="H150" s="21">
        <v>119.4268</v>
      </c>
      <c r="I150" s="22">
        <v>1341.4651322149991</v>
      </c>
      <c r="J150" s="22">
        <v>0</v>
      </c>
      <c r="K150" s="22">
        <v>0</v>
      </c>
      <c r="L150" s="23">
        <v>569.7873000000001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68.01469999999999</v>
      </c>
      <c r="S150" s="22">
        <v>14.6344</v>
      </c>
      <c r="T150" s="22">
        <v>0</v>
      </c>
      <c r="U150" s="22">
        <v>0</v>
      </c>
      <c r="V150" s="23">
        <v>69.8404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0</v>
      </c>
      <c r="AW150" s="22">
        <v>0</v>
      </c>
      <c r="AX150" s="22">
        <v>0</v>
      </c>
      <c r="AY150" s="22">
        <v>0</v>
      </c>
      <c r="AZ150" s="23">
        <v>0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0</v>
      </c>
      <c r="BG150" s="22">
        <v>0</v>
      </c>
      <c r="BH150" s="22">
        <v>0</v>
      </c>
      <c r="BI150" s="22">
        <v>0</v>
      </c>
      <c r="BJ150" s="23">
        <v>0</v>
      </c>
      <c r="BK150" s="24">
        <f t="shared" si="22"/>
        <v>2202.485173017726</v>
      </c>
    </row>
    <row r="151" spans="1:63" s="25" customFormat="1" ht="14.25">
      <c r="A151" s="20"/>
      <c r="B151" s="7" t="s">
        <v>212</v>
      </c>
      <c r="C151" s="21">
        <v>0</v>
      </c>
      <c r="D151" s="22">
        <v>0.5647199167605484</v>
      </c>
      <c r="E151" s="22">
        <v>0</v>
      </c>
      <c r="F151" s="22">
        <v>0</v>
      </c>
      <c r="G151" s="23">
        <v>0</v>
      </c>
      <c r="H151" s="21">
        <v>184.39450000000002</v>
      </c>
      <c r="I151" s="22">
        <v>1130.5194406365724</v>
      </c>
      <c r="J151" s="22">
        <v>0.0148</v>
      </c>
      <c r="K151" s="22">
        <v>0</v>
      </c>
      <c r="L151" s="23">
        <v>2146.8143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106.1287</v>
      </c>
      <c r="S151" s="22">
        <v>72.89560000000002</v>
      </c>
      <c r="T151" s="22">
        <v>0</v>
      </c>
      <c r="U151" s="22">
        <v>0</v>
      </c>
      <c r="V151" s="23">
        <v>499.33250000000004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f t="shared" si="22"/>
        <v>4140.664560553333</v>
      </c>
    </row>
    <row r="152" spans="1:63" s="25" customFormat="1" ht="14.25">
      <c r="A152" s="20"/>
      <c r="B152" s="7" t="s">
        <v>213</v>
      </c>
      <c r="C152" s="21">
        <v>0</v>
      </c>
      <c r="D152" s="22">
        <v>32.68337917324747</v>
      </c>
      <c r="E152" s="22">
        <v>0</v>
      </c>
      <c r="F152" s="22">
        <v>0</v>
      </c>
      <c r="G152" s="23">
        <v>0</v>
      </c>
      <c r="H152" s="21">
        <v>358.51500000000004</v>
      </c>
      <c r="I152" s="22">
        <v>1710.6532538314673</v>
      </c>
      <c r="J152" s="22">
        <v>0.7443</v>
      </c>
      <c r="K152" s="22">
        <v>0</v>
      </c>
      <c r="L152" s="23">
        <v>2141.8373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234.4266</v>
      </c>
      <c r="S152" s="22">
        <v>149.74859999999998</v>
      </c>
      <c r="T152" s="22">
        <v>0</v>
      </c>
      <c r="U152" s="22">
        <v>0</v>
      </c>
      <c r="V152" s="23">
        <v>317.55629999999996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0</v>
      </c>
      <c r="AW152" s="22">
        <v>0</v>
      </c>
      <c r="AX152" s="22">
        <v>0</v>
      </c>
      <c r="AY152" s="22">
        <v>0</v>
      </c>
      <c r="AZ152" s="23">
        <v>0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0</v>
      </c>
      <c r="BG152" s="22">
        <v>0</v>
      </c>
      <c r="BH152" s="22">
        <v>0</v>
      </c>
      <c r="BI152" s="22">
        <v>0</v>
      </c>
      <c r="BJ152" s="23">
        <v>0</v>
      </c>
      <c r="BK152" s="24">
        <f t="shared" si="22"/>
        <v>4946.164733004714</v>
      </c>
    </row>
    <row r="153" spans="1:63" s="25" customFormat="1" ht="14.25">
      <c r="A153" s="20"/>
      <c r="B153" s="7" t="s">
        <v>214</v>
      </c>
      <c r="C153" s="21">
        <v>0</v>
      </c>
      <c r="D153" s="22">
        <v>0.44147222578279494</v>
      </c>
      <c r="E153" s="22">
        <v>0</v>
      </c>
      <c r="F153" s="22">
        <v>0</v>
      </c>
      <c r="G153" s="23">
        <v>0</v>
      </c>
      <c r="H153" s="21">
        <v>34.03810000000001</v>
      </c>
      <c r="I153" s="22">
        <v>199.18927344067384</v>
      </c>
      <c r="J153" s="22">
        <v>0.0011</v>
      </c>
      <c r="K153" s="22">
        <v>0</v>
      </c>
      <c r="L153" s="23">
        <v>128.52200000000002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19.134099999999993</v>
      </c>
      <c r="S153" s="22">
        <v>1.7709999999999997</v>
      </c>
      <c r="T153" s="22">
        <v>0</v>
      </c>
      <c r="U153" s="22">
        <v>0</v>
      </c>
      <c r="V153" s="23">
        <v>21.2192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0</v>
      </c>
      <c r="AW153" s="22">
        <v>0</v>
      </c>
      <c r="AX153" s="22">
        <v>0</v>
      </c>
      <c r="AY153" s="22">
        <v>0</v>
      </c>
      <c r="AZ153" s="23">
        <v>0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0</v>
      </c>
      <c r="BG153" s="22">
        <v>0</v>
      </c>
      <c r="BH153" s="22">
        <v>0</v>
      </c>
      <c r="BI153" s="22">
        <v>0</v>
      </c>
      <c r="BJ153" s="23">
        <v>0</v>
      </c>
      <c r="BK153" s="24">
        <f t="shared" si="22"/>
        <v>404.3162456664567</v>
      </c>
    </row>
    <row r="154" spans="1:63" s="25" customFormat="1" ht="14.25">
      <c r="A154" s="20"/>
      <c r="B154" s="7" t="s">
        <v>186</v>
      </c>
      <c r="C154" s="21">
        <v>0</v>
      </c>
      <c r="D154" s="22">
        <v>27.94883591872298</v>
      </c>
      <c r="E154" s="22">
        <v>0</v>
      </c>
      <c r="F154" s="22">
        <v>0</v>
      </c>
      <c r="G154" s="23">
        <v>0</v>
      </c>
      <c r="H154" s="21">
        <v>20.181900000000002</v>
      </c>
      <c r="I154" s="22">
        <v>172.65255083461872</v>
      </c>
      <c r="J154" s="22">
        <v>0</v>
      </c>
      <c r="K154" s="22">
        <v>0</v>
      </c>
      <c r="L154" s="23">
        <v>230.2352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9.3102</v>
      </c>
      <c r="S154" s="22">
        <v>0.25889999999999996</v>
      </c>
      <c r="T154" s="22">
        <v>0</v>
      </c>
      <c r="U154" s="22">
        <v>0</v>
      </c>
      <c r="V154" s="23">
        <v>14.481499999999997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0</v>
      </c>
      <c r="AW154" s="22">
        <v>0</v>
      </c>
      <c r="AX154" s="22">
        <v>0</v>
      </c>
      <c r="AY154" s="22">
        <v>0</v>
      </c>
      <c r="AZ154" s="23">
        <v>0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0</v>
      </c>
      <c r="BG154" s="22">
        <v>0</v>
      </c>
      <c r="BH154" s="22">
        <v>0</v>
      </c>
      <c r="BI154" s="22">
        <v>0</v>
      </c>
      <c r="BJ154" s="23">
        <v>0</v>
      </c>
      <c r="BK154" s="24">
        <f t="shared" si="22"/>
        <v>475.06908675334165</v>
      </c>
    </row>
    <row r="155" spans="1:63" s="25" customFormat="1" ht="14.25">
      <c r="A155" s="20"/>
      <c r="B155" s="7" t="s">
        <v>215</v>
      </c>
      <c r="C155" s="21">
        <v>0</v>
      </c>
      <c r="D155" s="22">
        <v>0.492878219643332</v>
      </c>
      <c r="E155" s="22">
        <v>0</v>
      </c>
      <c r="F155" s="22">
        <v>0</v>
      </c>
      <c r="G155" s="23">
        <v>0</v>
      </c>
      <c r="H155" s="21">
        <v>1.7781000000000002</v>
      </c>
      <c r="I155" s="22">
        <v>2.052427493612999</v>
      </c>
      <c r="J155" s="22">
        <v>0</v>
      </c>
      <c r="K155" s="22">
        <v>0</v>
      </c>
      <c r="L155" s="23">
        <v>6.244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1.2031999999999996</v>
      </c>
      <c r="S155" s="22">
        <v>0.0021000000000000003</v>
      </c>
      <c r="T155" s="22">
        <v>0</v>
      </c>
      <c r="U155" s="22">
        <v>0</v>
      </c>
      <c r="V155" s="23">
        <v>1.1366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0</v>
      </c>
      <c r="AW155" s="22">
        <v>0</v>
      </c>
      <c r="AX155" s="22">
        <v>0</v>
      </c>
      <c r="AY155" s="22">
        <v>0</v>
      </c>
      <c r="AZ155" s="23">
        <v>0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0</v>
      </c>
      <c r="BG155" s="22">
        <v>0</v>
      </c>
      <c r="BH155" s="22">
        <v>0</v>
      </c>
      <c r="BI155" s="22">
        <v>0</v>
      </c>
      <c r="BJ155" s="23">
        <v>0</v>
      </c>
      <c r="BK155" s="24">
        <f t="shared" si="22"/>
        <v>12.90930571325633</v>
      </c>
    </row>
    <row r="156" spans="1:63" s="25" customFormat="1" ht="14.25">
      <c r="A156" s="20"/>
      <c r="B156" s="7" t="s">
        <v>201</v>
      </c>
      <c r="C156" s="21">
        <v>0</v>
      </c>
      <c r="D156" s="22">
        <v>2.2973064590436674</v>
      </c>
      <c r="E156" s="22">
        <v>0</v>
      </c>
      <c r="F156" s="22">
        <v>0</v>
      </c>
      <c r="G156" s="23">
        <v>0</v>
      </c>
      <c r="H156" s="21">
        <v>0.24530000000000002</v>
      </c>
      <c r="I156" s="22">
        <v>17.05201897487933</v>
      </c>
      <c r="J156" s="22">
        <v>0</v>
      </c>
      <c r="K156" s="22">
        <v>0</v>
      </c>
      <c r="L156" s="23">
        <v>0.1897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0.1083</v>
      </c>
      <c r="S156" s="22">
        <v>0.001</v>
      </c>
      <c r="T156" s="22">
        <v>0</v>
      </c>
      <c r="U156" s="22">
        <v>0</v>
      </c>
      <c r="V156" s="23">
        <v>0.0204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0</v>
      </c>
      <c r="AW156" s="22">
        <v>0</v>
      </c>
      <c r="AX156" s="22">
        <v>0</v>
      </c>
      <c r="AY156" s="22">
        <v>0</v>
      </c>
      <c r="AZ156" s="23">
        <v>0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0</v>
      </c>
      <c r="BG156" s="22">
        <v>0</v>
      </c>
      <c r="BH156" s="22">
        <v>0</v>
      </c>
      <c r="BI156" s="22">
        <v>0</v>
      </c>
      <c r="BJ156" s="23">
        <v>0</v>
      </c>
      <c r="BK156" s="24">
        <f t="shared" si="22"/>
        <v>19.914025433922998</v>
      </c>
    </row>
    <row r="157" spans="1:63" s="25" customFormat="1" ht="14.25">
      <c r="A157" s="20"/>
      <c r="B157" s="7" t="s">
        <v>189</v>
      </c>
      <c r="C157" s="21">
        <v>0</v>
      </c>
      <c r="D157" s="22">
        <v>15.791994068787316</v>
      </c>
      <c r="E157" s="22">
        <v>0</v>
      </c>
      <c r="F157" s="22">
        <v>0</v>
      </c>
      <c r="G157" s="23">
        <v>0</v>
      </c>
      <c r="H157" s="21">
        <v>33.6948</v>
      </c>
      <c r="I157" s="22">
        <v>773.9804722031212</v>
      </c>
      <c r="J157" s="22">
        <v>0</v>
      </c>
      <c r="K157" s="22">
        <v>0</v>
      </c>
      <c r="L157" s="23">
        <v>57.75170000000001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26.3651</v>
      </c>
      <c r="S157" s="22">
        <v>0.49150000000000005</v>
      </c>
      <c r="T157" s="22">
        <v>0</v>
      </c>
      <c r="U157" s="22">
        <v>0</v>
      </c>
      <c r="V157" s="23">
        <v>15.685400000000001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0</v>
      </c>
      <c r="AW157" s="22">
        <v>0</v>
      </c>
      <c r="AX157" s="22">
        <v>0</v>
      </c>
      <c r="AY157" s="22">
        <v>0</v>
      </c>
      <c r="AZ157" s="23">
        <v>0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0</v>
      </c>
      <c r="BG157" s="22">
        <v>0</v>
      </c>
      <c r="BH157" s="22">
        <v>0</v>
      </c>
      <c r="BI157" s="22">
        <v>0</v>
      </c>
      <c r="BJ157" s="23">
        <v>0</v>
      </c>
      <c r="BK157" s="24">
        <f t="shared" si="22"/>
        <v>923.7609662719084</v>
      </c>
    </row>
    <row r="158" spans="1:63" s="25" customFormat="1" ht="14.25">
      <c r="A158" s="20"/>
      <c r="B158" s="7" t="s">
        <v>193</v>
      </c>
      <c r="C158" s="21">
        <v>0</v>
      </c>
      <c r="D158" s="22">
        <v>0.5217982220984589</v>
      </c>
      <c r="E158" s="22">
        <v>0</v>
      </c>
      <c r="F158" s="22">
        <v>0</v>
      </c>
      <c r="G158" s="23">
        <v>0</v>
      </c>
      <c r="H158" s="21">
        <v>1.0124</v>
      </c>
      <c r="I158" s="22">
        <v>1578.9890533509922</v>
      </c>
      <c r="J158" s="22">
        <v>0.5242</v>
      </c>
      <c r="K158" s="22">
        <v>0</v>
      </c>
      <c r="L158" s="23">
        <v>155.3515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0.2837</v>
      </c>
      <c r="S158" s="22">
        <v>0.0533</v>
      </c>
      <c r="T158" s="22">
        <v>0</v>
      </c>
      <c r="U158" s="22">
        <v>0</v>
      </c>
      <c r="V158" s="23">
        <v>4.2398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0</v>
      </c>
      <c r="AW158" s="22">
        <v>0</v>
      </c>
      <c r="AX158" s="22">
        <v>0</v>
      </c>
      <c r="AY158" s="22">
        <v>0</v>
      </c>
      <c r="AZ158" s="23">
        <v>0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0</v>
      </c>
      <c r="BG158" s="22">
        <v>0</v>
      </c>
      <c r="BH158" s="22">
        <v>0</v>
      </c>
      <c r="BI158" s="22">
        <v>0</v>
      </c>
      <c r="BJ158" s="23">
        <v>0</v>
      </c>
      <c r="BK158" s="24">
        <f t="shared" si="22"/>
        <v>1740.9757515730907</v>
      </c>
    </row>
    <row r="159" spans="1:63" s="25" customFormat="1" ht="14.25">
      <c r="A159" s="20"/>
      <c r="B159" s="7" t="s">
        <v>202</v>
      </c>
      <c r="C159" s="21">
        <v>0</v>
      </c>
      <c r="D159" s="22">
        <v>151.1201023286921</v>
      </c>
      <c r="E159" s="22">
        <v>0</v>
      </c>
      <c r="F159" s="22">
        <v>0</v>
      </c>
      <c r="G159" s="23">
        <v>0</v>
      </c>
      <c r="H159" s="21">
        <v>0.2384</v>
      </c>
      <c r="I159" s="22">
        <v>2929.2486195721845</v>
      </c>
      <c r="J159" s="22">
        <v>26.6932</v>
      </c>
      <c r="K159" s="22">
        <v>0</v>
      </c>
      <c r="L159" s="23">
        <v>194.39319999999998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0.2384</v>
      </c>
      <c r="S159" s="22">
        <v>23.487199999999998</v>
      </c>
      <c r="T159" s="22">
        <v>0</v>
      </c>
      <c r="U159" s="22">
        <v>0</v>
      </c>
      <c r="V159" s="23">
        <v>16.4392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0</v>
      </c>
      <c r="AW159" s="22">
        <v>0</v>
      </c>
      <c r="AX159" s="22">
        <v>0</v>
      </c>
      <c r="AY159" s="22">
        <v>0</v>
      </c>
      <c r="AZ159" s="23">
        <v>0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</v>
      </c>
      <c r="BG159" s="22">
        <v>0</v>
      </c>
      <c r="BH159" s="22">
        <v>0</v>
      </c>
      <c r="BI159" s="22">
        <v>0</v>
      </c>
      <c r="BJ159" s="23">
        <v>0</v>
      </c>
      <c r="BK159" s="24">
        <f t="shared" si="22"/>
        <v>3341.8583219008765</v>
      </c>
    </row>
    <row r="160" spans="1:63" s="25" customFormat="1" ht="14.25">
      <c r="A160" s="20"/>
      <c r="B160" s="7" t="s">
        <v>198</v>
      </c>
      <c r="C160" s="21">
        <v>0</v>
      </c>
      <c r="D160" s="22">
        <v>0.5184361360326661</v>
      </c>
      <c r="E160" s="22">
        <v>0</v>
      </c>
      <c r="F160" s="22">
        <v>0</v>
      </c>
      <c r="G160" s="23">
        <v>0</v>
      </c>
      <c r="H160" s="21">
        <v>0.38519999999999993</v>
      </c>
      <c r="I160" s="22">
        <v>0.803695285670668</v>
      </c>
      <c r="J160" s="22">
        <v>0</v>
      </c>
      <c r="K160" s="22">
        <v>0</v>
      </c>
      <c r="L160" s="23">
        <v>0.7325000000000002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0.15759999999999996</v>
      </c>
      <c r="S160" s="22">
        <v>0</v>
      </c>
      <c r="T160" s="22">
        <v>0</v>
      </c>
      <c r="U160" s="22">
        <v>0</v>
      </c>
      <c r="V160" s="23">
        <v>0.624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0</v>
      </c>
      <c r="AW160" s="22">
        <v>0</v>
      </c>
      <c r="AX160" s="22">
        <v>0</v>
      </c>
      <c r="AY160" s="22">
        <v>0</v>
      </c>
      <c r="AZ160" s="23">
        <v>0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0</v>
      </c>
      <c r="BG160" s="22">
        <v>0</v>
      </c>
      <c r="BH160" s="22">
        <v>0</v>
      </c>
      <c r="BI160" s="22">
        <v>0</v>
      </c>
      <c r="BJ160" s="23">
        <v>0</v>
      </c>
      <c r="BK160" s="24">
        <f t="shared" si="22"/>
        <v>3.2214314217033344</v>
      </c>
    </row>
    <row r="161" spans="1:63" s="25" customFormat="1" ht="14.25">
      <c r="A161" s="20"/>
      <c r="B161" s="7" t="s">
        <v>216</v>
      </c>
      <c r="C161" s="21">
        <v>0</v>
      </c>
      <c r="D161" s="22">
        <v>3.633455867464526</v>
      </c>
      <c r="E161" s="22">
        <v>0</v>
      </c>
      <c r="F161" s="22">
        <v>0</v>
      </c>
      <c r="G161" s="23">
        <v>0</v>
      </c>
      <c r="H161" s="21">
        <v>12.305</v>
      </c>
      <c r="I161" s="22">
        <v>14.725814998666126</v>
      </c>
      <c r="J161" s="22">
        <v>0</v>
      </c>
      <c r="K161" s="22">
        <v>0</v>
      </c>
      <c r="L161" s="23">
        <v>17.7496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7.3782000000000005</v>
      </c>
      <c r="S161" s="22">
        <v>0.0359</v>
      </c>
      <c r="T161" s="22">
        <v>0</v>
      </c>
      <c r="U161" s="22">
        <v>0</v>
      </c>
      <c r="V161" s="23">
        <v>2.4017000000000004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0</v>
      </c>
      <c r="AW161" s="22">
        <v>0</v>
      </c>
      <c r="AX161" s="22">
        <v>0</v>
      </c>
      <c r="AY161" s="22">
        <v>0</v>
      </c>
      <c r="AZ161" s="23">
        <v>0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0</v>
      </c>
      <c r="BG161" s="22">
        <v>0</v>
      </c>
      <c r="BH161" s="22">
        <v>0</v>
      </c>
      <c r="BI161" s="22">
        <v>0</v>
      </c>
      <c r="BJ161" s="23">
        <v>0</v>
      </c>
      <c r="BK161" s="24">
        <f t="shared" si="22"/>
        <v>58.22967086613065</v>
      </c>
    </row>
    <row r="162" spans="1:63" s="30" customFormat="1" ht="14.25">
      <c r="A162" s="20"/>
      <c r="B162" s="8" t="s">
        <v>12</v>
      </c>
      <c r="C162" s="26">
        <f aca="true" t="shared" si="23" ref="C162:AH162">SUM(C140:C161)</f>
        <v>0</v>
      </c>
      <c r="D162" s="27">
        <f t="shared" si="23"/>
        <v>392.5785919861478</v>
      </c>
      <c r="E162" s="27">
        <f t="shared" si="23"/>
        <v>0</v>
      </c>
      <c r="F162" s="27">
        <f t="shared" si="23"/>
        <v>0</v>
      </c>
      <c r="G162" s="28">
        <f t="shared" si="23"/>
        <v>0</v>
      </c>
      <c r="H162" s="26">
        <f t="shared" si="23"/>
        <v>1262.3374000000001</v>
      </c>
      <c r="I162" s="27">
        <f t="shared" si="23"/>
        <v>33856.31096296999</v>
      </c>
      <c r="J162" s="27">
        <f t="shared" si="23"/>
        <v>87.4959</v>
      </c>
      <c r="K162" s="27">
        <f t="shared" si="23"/>
        <v>0</v>
      </c>
      <c r="L162" s="28">
        <f t="shared" si="23"/>
        <v>7248.074299999999</v>
      </c>
      <c r="M162" s="26">
        <f t="shared" si="23"/>
        <v>0</v>
      </c>
      <c r="N162" s="27">
        <f t="shared" si="23"/>
        <v>0</v>
      </c>
      <c r="O162" s="27">
        <f t="shared" si="23"/>
        <v>0</v>
      </c>
      <c r="P162" s="27">
        <f t="shared" si="23"/>
        <v>0</v>
      </c>
      <c r="Q162" s="28">
        <f t="shared" si="23"/>
        <v>0</v>
      </c>
      <c r="R162" s="26">
        <f t="shared" si="23"/>
        <v>705.4784999999998</v>
      </c>
      <c r="S162" s="27">
        <f t="shared" si="23"/>
        <v>429.19309999999996</v>
      </c>
      <c r="T162" s="27">
        <f t="shared" si="23"/>
        <v>0</v>
      </c>
      <c r="U162" s="27">
        <f t="shared" si="23"/>
        <v>0</v>
      </c>
      <c r="V162" s="28">
        <f t="shared" si="23"/>
        <v>1291.4322000000004</v>
      </c>
      <c r="W162" s="26">
        <f t="shared" si="23"/>
        <v>0</v>
      </c>
      <c r="X162" s="27">
        <f t="shared" si="23"/>
        <v>0</v>
      </c>
      <c r="Y162" s="27">
        <f t="shared" si="23"/>
        <v>0</v>
      </c>
      <c r="Z162" s="27">
        <f t="shared" si="23"/>
        <v>0</v>
      </c>
      <c r="AA162" s="28">
        <f t="shared" si="23"/>
        <v>0</v>
      </c>
      <c r="AB162" s="26">
        <f t="shared" si="23"/>
        <v>0</v>
      </c>
      <c r="AC162" s="27">
        <f t="shared" si="23"/>
        <v>0</v>
      </c>
      <c r="AD162" s="27">
        <f t="shared" si="23"/>
        <v>0</v>
      </c>
      <c r="AE162" s="27">
        <f t="shared" si="23"/>
        <v>0</v>
      </c>
      <c r="AF162" s="28">
        <f t="shared" si="23"/>
        <v>0</v>
      </c>
      <c r="AG162" s="26">
        <f t="shared" si="23"/>
        <v>0</v>
      </c>
      <c r="AH162" s="27">
        <f t="shared" si="23"/>
        <v>0</v>
      </c>
      <c r="AI162" s="27">
        <f aca="true" t="shared" si="24" ref="AI162:BK162">SUM(AI140:AI161)</f>
        <v>0</v>
      </c>
      <c r="AJ162" s="27">
        <f t="shared" si="24"/>
        <v>0</v>
      </c>
      <c r="AK162" s="28">
        <f t="shared" si="24"/>
        <v>0</v>
      </c>
      <c r="AL162" s="26">
        <f t="shared" si="24"/>
        <v>0</v>
      </c>
      <c r="AM162" s="27">
        <f t="shared" si="24"/>
        <v>0</v>
      </c>
      <c r="AN162" s="27">
        <f t="shared" si="24"/>
        <v>0</v>
      </c>
      <c r="AO162" s="27">
        <f t="shared" si="24"/>
        <v>0</v>
      </c>
      <c r="AP162" s="28">
        <f t="shared" si="24"/>
        <v>0</v>
      </c>
      <c r="AQ162" s="26">
        <f t="shared" si="24"/>
        <v>0</v>
      </c>
      <c r="AR162" s="27">
        <f t="shared" si="24"/>
        <v>0</v>
      </c>
      <c r="AS162" s="27">
        <f t="shared" si="24"/>
        <v>0</v>
      </c>
      <c r="AT162" s="27">
        <f t="shared" si="24"/>
        <v>0</v>
      </c>
      <c r="AU162" s="28">
        <f t="shared" si="24"/>
        <v>0</v>
      </c>
      <c r="AV162" s="26">
        <f t="shared" si="24"/>
        <v>0</v>
      </c>
      <c r="AW162" s="27">
        <f t="shared" si="24"/>
        <v>0</v>
      </c>
      <c r="AX162" s="27">
        <f t="shared" si="24"/>
        <v>0</v>
      </c>
      <c r="AY162" s="27">
        <f t="shared" si="24"/>
        <v>0</v>
      </c>
      <c r="AZ162" s="28">
        <f t="shared" si="24"/>
        <v>0</v>
      </c>
      <c r="BA162" s="26">
        <f t="shared" si="24"/>
        <v>0</v>
      </c>
      <c r="BB162" s="27">
        <f t="shared" si="24"/>
        <v>0</v>
      </c>
      <c r="BC162" s="27">
        <f t="shared" si="24"/>
        <v>0</v>
      </c>
      <c r="BD162" s="27">
        <f t="shared" si="24"/>
        <v>0</v>
      </c>
      <c r="BE162" s="28">
        <f t="shared" si="24"/>
        <v>0</v>
      </c>
      <c r="BF162" s="26">
        <f t="shared" si="24"/>
        <v>0</v>
      </c>
      <c r="BG162" s="27">
        <f t="shared" si="24"/>
        <v>0</v>
      </c>
      <c r="BH162" s="27">
        <f t="shared" si="24"/>
        <v>0</v>
      </c>
      <c r="BI162" s="27">
        <f t="shared" si="24"/>
        <v>0</v>
      </c>
      <c r="BJ162" s="28">
        <f t="shared" si="24"/>
        <v>0</v>
      </c>
      <c r="BK162" s="28">
        <f t="shared" si="24"/>
        <v>45272.90095495613</v>
      </c>
    </row>
    <row r="163" spans="1:64" s="30" customFormat="1" ht="14.25">
      <c r="A163" s="20"/>
      <c r="B163" s="9" t="s">
        <v>23</v>
      </c>
      <c r="C163" s="26">
        <f aca="true" t="shared" si="25" ref="C163:AH163">C162+C138</f>
        <v>0</v>
      </c>
      <c r="D163" s="27">
        <f t="shared" si="25"/>
        <v>393.4869850770897</v>
      </c>
      <c r="E163" s="27">
        <f t="shared" si="25"/>
        <v>0</v>
      </c>
      <c r="F163" s="27">
        <f t="shared" si="25"/>
        <v>0</v>
      </c>
      <c r="G163" s="28">
        <f t="shared" si="25"/>
        <v>0</v>
      </c>
      <c r="H163" s="26">
        <f t="shared" si="25"/>
        <v>1813.4171000000001</v>
      </c>
      <c r="I163" s="27">
        <f t="shared" si="25"/>
        <v>36183.78940234015</v>
      </c>
      <c r="J163" s="27">
        <f t="shared" si="25"/>
        <v>102.3889</v>
      </c>
      <c r="K163" s="27">
        <f t="shared" si="25"/>
        <v>0</v>
      </c>
      <c r="L163" s="28">
        <f t="shared" si="25"/>
        <v>9863.3927</v>
      </c>
      <c r="M163" s="26">
        <f t="shared" si="25"/>
        <v>0</v>
      </c>
      <c r="N163" s="27">
        <f t="shared" si="25"/>
        <v>0</v>
      </c>
      <c r="O163" s="27">
        <f t="shared" si="25"/>
        <v>0</v>
      </c>
      <c r="P163" s="27">
        <f t="shared" si="25"/>
        <v>0</v>
      </c>
      <c r="Q163" s="28">
        <f t="shared" si="25"/>
        <v>0</v>
      </c>
      <c r="R163" s="26">
        <f t="shared" si="25"/>
        <v>984.6594999999998</v>
      </c>
      <c r="S163" s="27">
        <f t="shared" si="25"/>
        <v>516.7207</v>
      </c>
      <c r="T163" s="27">
        <f t="shared" si="25"/>
        <v>0.0054</v>
      </c>
      <c r="U163" s="27">
        <f t="shared" si="25"/>
        <v>0</v>
      </c>
      <c r="V163" s="28">
        <f t="shared" si="25"/>
        <v>1840.1817000000005</v>
      </c>
      <c r="W163" s="26">
        <f t="shared" si="25"/>
        <v>0</v>
      </c>
      <c r="X163" s="27">
        <f t="shared" si="25"/>
        <v>0</v>
      </c>
      <c r="Y163" s="27">
        <f t="shared" si="25"/>
        <v>0</v>
      </c>
      <c r="Z163" s="27">
        <f t="shared" si="25"/>
        <v>0</v>
      </c>
      <c r="AA163" s="28">
        <f t="shared" si="25"/>
        <v>0</v>
      </c>
      <c r="AB163" s="26">
        <f t="shared" si="25"/>
        <v>0</v>
      </c>
      <c r="AC163" s="27">
        <f t="shared" si="25"/>
        <v>0</v>
      </c>
      <c r="AD163" s="27">
        <f t="shared" si="25"/>
        <v>0</v>
      </c>
      <c r="AE163" s="27">
        <f t="shared" si="25"/>
        <v>0</v>
      </c>
      <c r="AF163" s="28">
        <f t="shared" si="25"/>
        <v>0</v>
      </c>
      <c r="AG163" s="26">
        <f t="shared" si="25"/>
        <v>0</v>
      </c>
      <c r="AH163" s="27">
        <f t="shared" si="25"/>
        <v>0</v>
      </c>
      <c r="AI163" s="27">
        <f aca="true" t="shared" si="26" ref="AI163:BK163">AI162+AI138</f>
        <v>0</v>
      </c>
      <c r="AJ163" s="27">
        <f t="shared" si="26"/>
        <v>0</v>
      </c>
      <c r="AK163" s="28">
        <f t="shared" si="26"/>
        <v>0</v>
      </c>
      <c r="AL163" s="26">
        <f t="shared" si="26"/>
        <v>0</v>
      </c>
      <c r="AM163" s="27">
        <f t="shared" si="26"/>
        <v>0</v>
      </c>
      <c r="AN163" s="27">
        <f t="shared" si="26"/>
        <v>0</v>
      </c>
      <c r="AO163" s="27">
        <f t="shared" si="26"/>
        <v>0</v>
      </c>
      <c r="AP163" s="28">
        <f t="shared" si="26"/>
        <v>0</v>
      </c>
      <c r="AQ163" s="26">
        <f t="shared" si="26"/>
        <v>0</v>
      </c>
      <c r="AR163" s="27">
        <f t="shared" si="26"/>
        <v>0</v>
      </c>
      <c r="AS163" s="27">
        <f t="shared" si="26"/>
        <v>0</v>
      </c>
      <c r="AT163" s="27">
        <f t="shared" si="26"/>
        <v>0</v>
      </c>
      <c r="AU163" s="28">
        <f t="shared" si="26"/>
        <v>0</v>
      </c>
      <c r="AV163" s="26">
        <f t="shared" si="26"/>
        <v>0</v>
      </c>
      <c r="AW163" s="27">
        <f t="shared" si="26"/>
        <v>0</v>
      </c>
      <c r="AX163" s="27">
        <f t="shared" si="26"/>
        <v>0</v>
      </c>
      <c r="AY163" s="27">
        <f t="shared" si="26"/>
        <v>0</v>
      </c>
      <c r="AZ163" s="28">
        <f t="shared" si="26"/>
        <v>0</v>
      </c>
      <c r="BA163" s="26">
        <f t="shared" si="26"/>
        <v>0</v>
      </c>
      <c r="BB163" s="27">
        <f t="shared" si="26"/>
        <v>0</v>
      </c>
      <c r="BC163" s="27">
        <f t="shared" si="26"/>
        <v>0</v>
      </c>
      <c r="BD163" s="27">
        <f t="shared" si="26"/>
        <v>0</v>
      </c>
      <c r="BE163" s="28">
        <f t="shared" si="26"/>
        <v>0</v>
      </c>
      <c r="BF163" s="26">
        <f t="shared" si="26"/>
        <v>0</v>
      </c>
      <c r="BG163" s="27">
        <f t="shared" si="26"/>
        <v>0</v>
      </c>
      <c r="BH163" s="27">
        <f t="shared" si="26"/>
        <v>0</v>
      </c>
      <c r="BI163" s="27">
        <f t="shared" si="26"/>
        <v>0</v>
      </c>
      <c r="BJ163" s="28">
        <f t="shared" si="26"/>
        <v>0</v>
      </c>
      <c r="BK163" s="28">
        <f t="shared" si="26"/>
        <v>51698.042387417234</v>
      </c>
      <c r="BL163" s="44"/>
    </row>
    <row r="164" spans="1:63" s="25" customFormat="1" ht="14.25">
      <c r="A164" s="20"/>
      <c r="B164" s="9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4"/>
    </row>
    <row r="165" spans="1:63" s="25" customFormat="1" ht="14.25">
      <c r="A165" s="20" t="s">
        <v>42</v>
      </c>
      <c r="B165" s="10" t="s">
        <v>43</v>
      </c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4"/>
    </row>
    <row r="166" spans="1:63" s="25" customFormat="1" ht="14.25">
      <c r="A166" s="20" t="s">
        <v>7</v>
      </c>
      <c r="B166" s="14" t="s">
        <v>44</v>
      </c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4"/>
    </row>
    <row r="167" spans="1:63" s="41" customFormat="1" ht="14.25">
      <c r="A167" s="37"/>
      <c r="B167" s="13" t="s">
        <v>33</v>
      </c>
      <c r="C167" s="38">
        <v>0</v>
      </c>
      <c r="D167" s="39">
        <v>0</v>
      </c>
      <c r="E167" s="39">
        <v>0</v>
      </c>
      <c r="F167" s="39">
        <v>0</v>
      </c>
      <c r="G167" s="40">
        <v>0</v>
      </c>
      <c r="H167" s="38">
        <v>0</v>
      </c>
      <c r="I167" s="39">
        <v>0</v>
      </c>
      <c r="J167" s="39">
        <v>0</v>
      </c>
      <c r="K167" s="39">
        <v>0</v>
      </c>
      <c r="L167" s="40">
        <v>0</v>
      </c>
      <c r="M167" s="38">
        <v>0</v>
      </c>
      <c r="N167" s="39">
        <v>0</v>
      </c>
      <c r="O167" s="39">
        <v>0</v>
      </c>
      <c r="P167" s="39">
        <v>0</v>
      </c>
      <c r="Q167" s="40">
        <v>0</v>
      </c>
      <c r="R167" s="38">
        <v>0</v>
      </c>
      <c r="S167" s="39">
        <v>0</v>
      </c>
      <c r="T167" s="39">
        <v>0</v>
      </c>
      <c r="U167" s="39">
        <v>0</v>
      </c>
      <c r="V167" s="40">
        <v>0</v>
      </c>
      <c r="W167" s="38">
        <v>0</v>
      </c>
      <c r="X167" s="39">
        <v>0</v>
      </c>
      <c r="Y167" s="39">
        <v>0</v>
      </c>
      <c r="Z167" s="39">
        <v>0</v>
      </c>
      <c r="AA167" s="40">
        <v>0</v>
      </c>
      <c r="AB167" s="38">
        <v>0</v>
      </c>
      <c r="AC167" s="39">
        <v>0</v>
      </c>
      <c r="AD167" s="39">
        <v>0</v>
      </c>
      <c r="AE167" s="39">
        <v>0</v>
      </c>
      <c r="AF167" s="40">
        <v>0</v>
      </c>
      <c r="AG167" s="38">
        <v>0</v>
      </c>
      <c r="AH167" s="39">
        <v>0</v>
      </c>
      <c r="AI167" s="39">
        <v>0</v>
      </c>
      <c r="AJ167" s="39">
        <v>0</v>
      </c>
      <c r="AK167" s="40">
        <v>0</v>
      </c>
      <c r="AL167" s="38">
        <v>0</v>
      </c>
      <c r="AM167" s="39">
        <v>0</v>
      </c>
      <c r="AN167" s="39">
        <v>0</v>
      </c>
      <c r="AO167" s="39">
        <v>0</v>
      </c>
      <c r="AP167" s="40">
        <v>0</v>
      </c>
      <c r="AQ167" s="38">
        <v>0</v>
      </c>
      <c r="AR167" s="39">
        <v>0</v>
      </c>
      <c r="AS167" s="39">
        <v>0</v>
      </c>
      <c r="AT167" s="39">
        <v>0</v>
      </c>
      <c r="AU167" s="40">
        <v>0</v>
      </c>
      <c r="AV167" s="38">
        <v>0</v>
      </c>
      <c r="AW167" s="39">
        <v>0</v>
      </c>
      <c r="AX167" s="39">
        <v>0</v>
      </c>
      <c r="AY167" s="39">
        <v>0</v>
      </c>
      <c r="AZ167" s="40">
        <v>0</v>
      </c>
      <c r="BA167" s="38">
        <v>0</v>
      </c>
      <c r="BB167" s="39">
        <v>0</v>
      </c>
      <c r="BC167" s="39">
        <v>0</v>
      </c>
      <c r="BD167" s="39">
        <v>0</v>
      </c>
      <c r="BE167" s="40">
        <v>0</v>
      </c>
      <c r="BF167" s="38">
        <v>0</v>
      </c>
      <c r="BG167" s="39">
        <v>0</v>
      </c>
      <c r="BH167" s="39">
        <v>0</v>
      </c>
      <c r="BI167" s="39">
        <v>0</v>
      </c>
      <c r="BJ167" s="40">
        <v>0</v>
      </c>
      <c r="BK167" s="38">
        <v>0</v>
      </c>
    </row>
    <row r="168" spans="1:63" s="30" customFormat="1" ht="14.25">
      <c r="A168" s="20"/>
      <c r="B168" s="9" t="s">
        <v>27</v>
      </c>
      <c r="C168" s="26">
        <v>0</v>
      </c>
      <c r="D168" s="27">
        <v>0</v>
      </c>
      <c r="E168" s="27">
        <v>0</v>
      </c>
      <c r="F168" s="27">
        <v>0</v>
      </c>
      <c r="G168" s="28">
        <v>0</v>
      </c>
      <c r="H168" s="26">
        <v>0</v>
      </c>
      <c r="I168" s="27">
        <v>0</v>
      </c>
      <c r="J168" s="27">
        <v>0</v>
      </c>
      <c r="K168" s="27">
        <v>0</v>
      </c>
      <c r="L168" s="28">
        <v>0</v>
      </c>
      <c r="M168" s="26">
        <v>0</v>
      </c>
      <c r="N168" s="27">
        <v>0</v>
      </c>
      <c r="O168" s="27">
        <v>0</v>
      </c>
      <c r="P168" s="27">
        <v>0</v>
      </c>
      <c r="Q168" s="28">
        <v>0</v>
      </c>
      <c r="R168" s="26">
        <v>0</v>
      </c>
      <c r="S168" s="27">
        <v>0</v>
      </c>
      <c r="T168" s="27">
        <v>0</v>
      </c>
      <c r="U168" s="27">
        <v>0</v>
      </c>
      <c r="V168" s="28">
        <v>0</v>
      </c>
      <c r="W168" s="26">
        <v>0</v>
      </c>
      <c r="X168" s="27">
        <v>0</v>
      </c>
      <c r="Y168" s="27">
        <v>0</v>
      </c>
      <c r="Z168" s="27">
        <v>0</v>
      </c>
      <c r="AA168" s="28">
        <v>0</v>
      </c>
      <c r="AB168" s="26">
        <v>0</v>
      </c>
      <c r="AC168" s="27">
        <v>0</v>
      </c>
      <c r="AD168" s="27">
        <v>0</v>
      </c>
      <c r="AE168" s="27">
        <v>0</v>
      </c>
      <c r="AF168" s="28">
        <v>0</v>
      </c>
      <c r="AG168" s="26">
        <v>0</v>
      </c>
      <c r="AH168" s="27">
        <v>0</v>
      </c>
      <c r="AI168" s="27">
        <v>0</v>
      </c>
      <c r="AJ168" s="27">
        <v>0</v>
      </c>
      <c r="AK168" s="28">
        <v>0</v>
      </c>
      <c r="AL168" s="26">
        <v>0</v>
      </c>
      <c r="AM168" s="27">
        <v>0</v>
      </c>
      <c r="AN168" s="27">
        <v>0</v>
      </c>
      <c r="AO168" s="27">
        <v>0</v>
      </c>
      <c r="AP168" s="28">
        <v>0</v>
      </c>
      <c r="AQ168" s="26">
        <v>0</v>
      </c>
      <c r="AR168" s="27">
        <v>0</v>
      </c>
      <c r="AS168" s="27">
        <v>0</v>
      </c>
      <c r="AT168" s="27">
        <v>0</v>
      </c>
      <c r="AU168" s="28">
        <v>0</v>
      </c>
      <c r="AV168" s="26">
        <v>0</v>
      </c>
      <c r="AW168" s="27">
        <v>0</v>
      </c>
      <c r="AX168" s="27">
        <v>0</v>
      </c>
      <c r="AY168" s="27">
        <v>0</v>
      </c>
      <c r="AZ168" s="28">
        <v>0</v>
      </c>
      <c r="BA168" s="26">
        <v>0</v>
      </c>
      <c r="BB168" s="27">
        <v>0</v>
      </c>
      <c r="BC168" s="27">
        <v>0</v>
      </c>
      <c r="BD168" s="27">
        <v>0</v>
      </c>
      <c r="BE168" s="28">
        <v>0</v>
      </c>
      <c r="BF168" s="26">
        <v>0</v>
      </c>
      <c r="BG168" s="27">
        <v>0</v>
      </c>
      <c r="BH168" s="27">
        <v>0</v>
      </c>
      <c r="BI168" s="27">
        <v>0</v>
      </c>
      <c r="BJ168" s="28">
        <v>0</v>
      </c>
      <c r="BK168" s="29">
        <v>0</v>
      </c>
    </row>
    <row r="169" spans="1:64" s="25" customFormat="1" ht="12" customHeight="1">
      <c r="A169" s="20"/>
      <c r="B169" s="11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4"/>
      <c r="BL169" s="35"/>
    </row>
    <row r="170" spans="1:64" s="30" customFormat="1" ht="14.25">
      <c r="A170" s="20"/>
      <c r="B170" s="42" t="s">
        <v>45</v>
      </c>
      <c r="C170" s="43">
        <f aca="true" t="shared" si="27" ref="C170:AH170">C168+C163+C133+C127+C90</f>
        <v>0</v>
      </c>
      <c r="D170" s="43">
        <f t="shared" si="27"/>
        <v>2555.573363973421</v>
      </c>
      <c r="E170" s="43">
        <f t="shared" si="27"/>
        <v>0</v>
      </c>
      <c r="F170" s="43">
        <f t="shared" si="27"/>
        <v>0</v>
      </c>
      <c r="G170" s="43">
        <f t="shared" si="27"/>
        <v>0</v>
      </c>
      <c r="H170" s="43">
        <f t="shared" si="27"/>
        <v>7880.3217585886105</v>
      </c>
      <c r="I170" s="43">
        <f t="shared" si="27"/>
        <v>106837.0856748966</v>
      </c>
      <c r="J170" s="43">
        <f t="shared" si="27"/>
        <v>3801.0021546809985</v>
      </c>
      <c r="K170" s="43">
        <f t="shared" si="27"/>
        <v>477.7479832522666</v>
      </c>
      <c r="L170" s="43">
        <f t="shared" si="27"/>
        <v>20015.39397587929</v>
      </c>
      <c r="M170" s="43">
        <f t="shared" si="27"/>
        <v>0</v>
      </c>
      <c r="N170" s="43">
        <f t="shared" si="27"/>
        <v>0</v>
      </c>
      <c r="O170" s="43">
        <f t="shared" si="27"/>
        <v>0</v>
      </c>
      <c r="P170" s="43">
        <f t="shared" si="27"/>
        <v>0</v>
      </c>
      <c r="Q170" s="43">
        <f t="shared" si="27"/>
        <v>0</v>
      </c>
      <c r="R170" s="43">
        <f t="shared" si="27"/>
        <v>4267.383033362829</v>
      </c>
      <c r="S170" s="43">
        <f t="shared" si="27"/>
        <v>3650.18369574979</v>
      </c>
      <c r="T170" s="43">
        <f t="shared" si="27"/>
        <v>695.7628573186963</v>
      </c>
      <c r="U170" s="43">
        <f t="shared" si="27"/>
        <v>0</v>
      </c>
      <c r="V170" s="43">
        <f t="shared" si="27"/>
        <v>3580.6686276692935</v>
      </c>
      <c r="W170" s="43">
        <f t="shared" si="27"/>
        <v>0</v>
      </c>
      <c r="X170" s="43">
        <f t="shared" si="27"/>
        <v>0</v>
      </c>
      <c r="Y170" s="43">
        <f t="shared" si="27"/>
        <v>0</v>
      </c>
      <c r="Z170" s="43">
        <f t="shared" si="27"/>
        <v>0</v>
      </c>
      <c r="AA170" s="43">
        <f t="shared" si="27"/>
        <v>0</v>
      </c>
      <c r="AB170" s="43">
        <f t="shared" si="27"/>
        <v>0</v>
      </c>
      <c r="AC170" s="43">
        <f t="shared" si="27"/>
        <v>0</v>
      </c>
      <c r="AD170" s="43">
        <f t="shared" si="27"/>
        <v>0</v>
      </c>
      <c r="AE170" s="43">
        <f t="shared" si="27"/>
        <v>0</v>
      </c>
      <c r="AF170" s="43">
        <f t="shared" si="27"/>
        <v>0</v>
      </c>
      <c r="AG170" s="43">
        <f t="shared" si="27"/>
        <v>0</v>
      </c>
      <c r="AH170" s="43">
        <f t="shared" si="27"/>
        <v>0</v>
      </c>
      <c r="AI170" s="43">
        <f aca="true" t="shared" si="28" ref="AI170:BK170">AI168+AI163+AI133+AI127+AI90</f>
        <v>0</v>
      </c>
      <c r="AJ170" s="43">
        <f t="shared" si="28"/>
        <v>0</v>
      </c>
      <c r="AK170" s="43">
        <f t="shared" si="28"/>
        <v>0</v>
      </c>
      <c r="AL170" s="43">
        <f t="shared" si="28"/>
        <v>0</v>
      </c>
      <c r="AM170" s="43">
        <f t="shared" si="28"/>
        <v>0</v>
      </c>
      <c r="AN170" s="43">
        <f t="shared" si="28"/>
        <v>0</v>
      </c>
      <c r="AO170" s="43">
        <f t="shared" si="28"/>
        <v>0</v>
      </c>
      <c r="AP170" s="43">
        <f t="shared" si="28"/>
        <v>0</v>
      </c>
      <c r="AQ170" s="43">
        <f t="shared" si="28"/>
        <v>0</v>
      </c>
      <c r="AR170" s="43">
        <f t="shared" si="28"/>
        <v>0</v>
      </c>
      <c r="AS170" s="43">
        <f t="shared" si="28"/>
        <v>0</v>
      </c>
      <c r="AT170" s="43">
        <f t="shared" si="28"/>
        <v>0</v>
      </c>
      <c r="AU170" s="43">
        <f t="shared" si="28"/>
        <v>0</v>
      </c>
      <c r="AV170" s="43">
        <f t="shared" si="28"/>
        <v>40829.560955730936</v>
      </c>
      <c r="AW170" s="43">
        <f t="shared" si="28"/>
        <v>22945.794969542665</v>
      </c>
      <c r="AX170" s="43">
        <f t="shared" si="28"/>
        <v>156.860870346096</v>
      </c>
      <c r="AY170" s="43">
        <f t="shared" si="28"/>
        <v>0.042545880200000004</v>
      </c>
      <c r="AZ170" s="43">
        <f t="shared" si="28"/>
        <v>29303.126964890664</v>
      </c>
      <c r="BA170" s="43">
        <f t="shared" si="28"/>
        <v>0</v>
      </c>
      <c r="BB170" s="43">
        <f t="shared" si="28"/>
        <v>0</v>
      </c>
      <c r="BC170" s="43">
        <f t="shared" si="28"/>
        <v>0</v>
      </c>
      <c r="BD170" s="43">
        <f t="shared" si="28"/>
        <v>0</v>
      </c>
      <c r="BE170" s="43">
        <f t="shared" si="28"/>
        <v>0</v>
      </c>
      <c r="BF170" s="43">
        <f t="shared" si="28"/>
        <v>26198.012397392875</v>
      </c>
      <c r="BG170" s="43">
        <f t="shared" si="28"/>
        <v>2913.299092254258</v>
      </c>
      <c r="BH170" s="43">
        <f t="shared" si="28"/>
        <v>247.9480472749946</v>
      </c>
      <c r="BI170" s="43">
        <f t="shared" si="28"/>
        <v>0</v>
      </c>
      <c r="BJ170" s="43">
        <f t="shared" si="28"/>
        <v>7691.889928866692</v>
      </c>
      <c r="BK170" s="29">
        <f t="shared" si="28"/>
        <v>284047.6588975512</v>
      </c>
      <c r="BL170" s="44"/>
    </row>
    <row r="171" spans="1:64" s="25" customFormat="1" ht="14.25">
      <c r="A171" s="20"/>
      <c r="B171" s="9"/>
      <c r="C171" s="21"/>
      <c r="D171" s="22"/>
      <c r="E171" s="22"/>
      <c r="F171" s="22"/>
      <c r="G171" s="23"/>
      <c r="H171" s="21"/>
      <c r="I171" s="22"/>
      <c r="J171" s="22"/>
      <c r="K171" s="22"/>
      <c r="L171" s="23"/>
      <c r="M171" s="21"/>
      <c r="N171" s="22"/>
      <c r="O171" s="22"/>
      <c r="P171" s="22"/>
      <c r="Q171" s="23"/>
      <c r="R171" s="21"/>
      <c r="S171" s="22"/>
      <c r="T171" s="22"/>
      <c r="U171" s="22"/>
      <c r="V171" s="23"/>
      <c r="W171" s="21"/>
      <c r="X171" s="22"/>
      <c r="Y171" s="22"/>
      <c r="Z171" s="22"/>
      <c r="AA171" s="23"/>
      <c r="AB171" s="21"/>
      <c r="AC171" s="22"/>
      <c r="AD171" s="22"/>
      <c r="AE171" s="22"/>
      <c r="AF171" s="23"/>
      <c r="AG171" s="21"/>
      <c r="AH171" s="22"/>
      <c r="AI171" s="22"/>
      <c r="AJ171" s="22"/>
      <c r="AK171" s="23"/>
      <c r="AL171" s="21"/>
      <c r="AM171" s="22"/>
      <c r="AN171" s="22"/>
      <c r="AO171" s="22"/>
      <c r="AP171" s="23"/>
      <c r="AQ171" s="21"/>
      <c r="AR171" s="22"/>
      <c r="AS171" s="22"/>
      <c r="AT171" s="22"/>
      <c r="AU171" s="23"/>
      <c r="AV171" s="21"/>
      <c r="AW171" s="22"/>
      <c r="AX171" s="22"/>
      <c r="AY171" s="22"/>
      <c r="AZ171" s="23"/>
      <c r="BA171" s="21"/>
      <c r="BB171" s="22"/>
      <c r="BC171" s="22"/>
      <c r="BD171" s="22"/>
      <c r="BE171" s="23"/>
      <c r="BF171" s="21"/>
      <c r="BG171" s="22"/>
      <c r="BH171" s="22"/>
      <c r="BI171" s="22"/>
      <c r="BJ171" s="23"/>
      <c r="BK171" s="24"/>
      <c r="BL171" s="35"/>
    </row>
    <row r="172" spans="1:64" s="25" customFormat="1" ht="14.25">
      <c r="A172" s="20" t="s">
        <v>28</v>
      </c>
      <c r="B172" s="8" t="s">
        <v>29</v>
      </c>
      <c r="C172" s="21"/>
      <c r="D172" s="22"/>
      <c r="E172" s="22"/>
      <c r="F172" s="22"/>
      <c r="G172" s="23"/>
      <c r="H172" s="21"/>
      <c r="I172" s="22"/>
      <c r="J172" s="22"/>
      <c r="K172" s="22"/>
      <c r="L172" s="23"/>
      <c r="M172" s="21"/>
      <c r="N172" s="22"/>
      <c r="O172" s="22"/>
      <c r="P172" s="22"/>
      <c r="Q172" s="23"/>
      <c r="R172" s="21"/>
      <c r="S172" s="22"/>
      <c r="T172" s="22"/>
      <c r="U172" s="22"/>
      <c r="V172" s="23"/>
      <c r="W172" s="21"/>
      <c r="X172" s="22"/>
      <c r="Y172" s="22"/>
      <c r="Z172" s="22"/>
      <c r="AA172" s="23"/>
      <c r="AB172" s="21"/>
      <c r="AC172" s="22"/>
      <c r="AD172" s="22"/>
      <c r="AE172" s="22"/>
      <c r="AF172" s="23"/>
      <c r="AG172" s="21"/>
      <c r="AH172" s="22"/>
      <c r="AI172" s="22"/>
      <c r="AJ172" s="22"/>
      <c r="AK172" s="23"/>
      <c r="AL172" s="21"/>
      <c r="AM172" s="22"/>
      <c r="AN172" s="22"/>
      <c r="AO172" s="22"/>
      <c r="AP172" s="23"/>
      <c r="AQ172" s="21"/>
      <c r="AR172" s="22"/>
      <c r="AS172" s="22"/>
      <c r="AT172" s="22"/>
      <c r="AU172" s="23"/>
      <c r="AV172" s="21"/>
      <c r="AW172" s="22"/>
      <c r="AX172" s="22"/>
      <c r="AY172" s="22"/>
      <c r="AZ172" s="23"/>
      <c r="BA172" s="21"/>
      <c r="BB172" s="22"/>
      <c r="BC172" s="22"/>
      <c r="BD172" s="22"/>
      <c r="BE172" s="23"/>
      <c r="BF172" s="21"/>
      <c r="BG172" s="22"/>
      <c r="BH172" s="22"/>
      <c r="BI172" s="22"/>
      <c r="BJ172" s="23"/>
      <c r="BK172" s="24"/>
      <c r="BL172" s="35"/>
    </row>
    <row r="173" spans="1:64" s="25" customFormat="1" ht="14.25">
      <c r="A173" s="20"/>
      <c r="B173" s="7" t="s">
        <v>197</v>
      </c>
      <c r="C173" s="21">
        <v>0</v>
      </c>
      <c r="D173" s="22">
        <v>0.6220228985333001</v>
      </c>
      <c r="E173" s="22">
        <v>0</v>
      </c>
      <c r="F173" s="22">
        <v>0</v>
      </c>
      <c r="G173" s="23">
        <v>0</v>
      </c>
      <c r="H173" s="21">
        <v>4.3933882282627</v>
      </c>
      <c r="I173" s="22">
        <v>3.2266535390664</v>
      </c>
      <c r="J173" s="22">
        <v>0</v>
      </c>
      <c r="K173" s="22">
        <v>0</v>
      </c>
      <c r="L173" s="23">
        <v>3.9009035730657002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3.064030845996799</v>
      </c>
      <c r="S173" s="22">
        <v>2.3342000196</v>
      </c>
      <c r="T173" s="22">
        <v>0</v>
      </c>
      <c r="U173" s="22">
        <v>0</v>
      </c>
      <c r="V173" s="23">
        <v>2.1607391640322002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11.3796679563404</v>
      </c>
      <c r="AW173" s="22">
        <v>1.673527218930066</v>
      </c>
      <c r="AX173" s="22">
        <v>0</v>
      </c>
      <c r="AY173" s="22">
        <v>0</v>
      </c>
      <c r="AZ173" s="23">
        <v>16.9709171912264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7.6638078796375995</v>
      </c>
      <c r="BG173" s="22">
        <v>2.2829797916989</v>
      </c>
      <c r="BH173" s="22">
        <v>0</v>
      </c>
      <c r="BI173" s="22">
        <v>0</v>
      </c>
      <c r="BJ173" s="23">
        <v>8.679326945662197</v>
      </c>
      <c r="BK173" s="24">
        <f>SUM(C173:BJ173)</f>
        <v>68.35216525205266</v>
      </c>
      <c r="BL173" s="35"/>
    </row>
    <row r="174" spans="1:64" s="25" customFormat="1" ht="14.25">
      <c r="A174" s="20"/>
      <c r="B174" s="7" t="s">
        <v>178</v>
      </c>
      <c r="C174" s="21">
        <v>0</v>
      </c>
      <c r="D174" s="22">
        <v>9.8485081038666</v>
      </c>
      <c r="E174" s="22">
        <v>0</v>
      </c>
      <c r="F174" s="22">
        <v>0</v>
      </c>
      <c r="G174" s="23">
        <v>0</v>
      </c>
      <c r="H174" s="21">
        <v>72.704043085011</v>
      </c>
      <c r="I174" s="22">
        <v>18.664690877032005</v>
      </c>
      <c r="J174" s="22">
        <v>0</v>
      </c>
      <c r="K174" s="22">
        <v>0</v>
      </c>
      <c r="L174" s="23">
        <v>190.7215277870625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40.49978540614679</v>
      </c>
      <c r="S174" s="22">
        <v>0.9128498867331001</v>
      </c>
      <c r="T174" s="22">
        <v>0</v>
      </c>
      <c r="U174" s="22">
        <v>0</v>
      </c>
      <c r="V174" s="23">
        <v>8.7422694812982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390.0094415140883</v>
      </c>
      <c r="AW174" s="22">
        <v>104.73141000892014</v>
      </c>
      <c r="AX174" s="22">
        <v>0</v>
      </c>
      <c r="AY174" s="22">
        <v>0</v>
      </c>
      <c r="AZ174" s="23">
        <v>380.1818783164456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201.71682839228265</v>
      </c>
      <c r="BG174" s="22">
        <v>7.105693848795498</v>
      </c>
      <c r="BH174" s="22">
        <v>0</v>
      </c>
      <c r="BI174" s="22">
        <v>0</v>
      </c>
      <c r="BJ174" s="23">
        <v>28.789100314681505</v>
      </c>
      <c r="BK174" s="24">
        <f>SUM(C174:BJ174)</f>
        <v>1454.6280270223638</v>
      </c>
      <c r="BL174" s="35"/>
    </row>
    <row r="175" spans="1:64" s="25" customFormat="1" ht="14.25">
      <c r="A175" s="20"/>
      <c r="B175" s="7" t="s">
        <v>194</v>
      </c>
      <c r="C175" s="21">
        <v>0</v>
      </c>
      <c r="D175" s="22">
        <v>0.6916075859666</v>
      </c>
      <c r="E175" s="22">
        <v>0</v>
      </c>
      <c r="F175" s="22">
        <v>0</v>
      </c>
      <c r="G175" s="23">
        <v>0</v>
      </c>
      <c r="H175" s="21">
        <v>9.475370495962197</v>
      </c>
      <c r="I175" s="22">
        <v>2.8920153838995004</v>
      </c>
      <c r="J175" s="22">
        <v>0</v>
      </c>
      <c r="K175" s="22">
        <v>0</v>
      </c>
      <c r="L175" s="23">
        <v>15.8656427869648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11.571169812762296</v>
      </c>
      <c r="S175" s="22">
        <v>5.0264912622995</v>
      </c>
      <c r="T175" s="22">
        <v>0</v>
      </c>
      <c r="U175" s="22">
        <v>0</v>
      </c>
      <c r="V175" s="23">
        <v>14.298652230297801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29.38448861580549</v>
      </c>
      <c r="AW175" s="22">
        <v>12.33734435786648</v>
      </c>
      <c r="AX175" s="22">
        <v>0</v>
      </c>
      <c r="AY175" s="22">
        <v>0</v>
      </c>
      <c r="AZ175" s="23">
        <v>43.0324376429827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29.067935130019602</v>
      </c>
      <c r="BG175" s="22">
        <v>10.7501235699643</v>
      </c>
      <c r="BH175" s="22">
        <v>0</v>
      </c>
      <c r="BI175" s="22">
        <v>0</v>
      </c>
      <c r="BJ175" s="23">
        <v>38.407714335718005</v>
      </c>
      <c r="BK175" s="24">
        <f>SUM(C175:BJ175)</f>
        <v>222.8009932105093</v>
      </c>
      <c r="BL175" s="35"/>
    </row>
    <row r="176" spans="1:63" s="25" customFormat="1" ht="14.25">
      <c r="A176" s="20"/>
      <c r="B176" s="7" t="s">
        <v>179</v>
      </c>
      <c r="C176" s="21">
        <v>0</v>
      </c>
      <c r="D176" s="22">
        <v>0.7967041666666</v>
      </c>
      <c r="E176" s="22">
        <v>0</v>
      </c>
      <c r="F176" s="22">
        <v>0</v>
      </c>
      <c r="G176" s="23">
        <v>0</v>
      </c>
      <c r="H176" s="21">
        <v>8.476488789929201</v>
      </c>
      <c r="I176" s="22">
        <v>3.5459201749328</v>
      </c>
      <c r="J176" s="22">
        <v>0</v>
      </c>
      <c r="K176" s="22">
        <v>0</v>
      </c>
      <c r="L176" s="23">
        <v>53.28942999653161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2.4667323701297</v>
      </c>
      <c r="S176" s="22">
        <v>0.35485288973310003</v>
      </c>
      <c r="T176" s="22">
        <v>0</v>
      </c>
      <c r="U176" s="22">
        <v>0</v>
      </c>
      <c r="V176" s="23">
        <v>2.2904309490992003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6.1181106046495</v>
      </c>
      <c r="AW176" s="22">
        <v>1.0995925229651116</v>
      </c>
      <c r="AX176" s="22">
        <v>0</v>
      </c>
      <c r="AY176" s="22">
        <v>0</v>
      </c>
      <c r="AZ176" s="23">
        <v>7.436886064129898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2.1784836469866997</v>
      </c>
      <c r="BG176" s="22">
        <v>1.8022254646663</v>
      </c>
      <c r="BH176" s="22">
        <v>0</v>
      </c>
      <c r="BI176" s="22">
        <v>0</v>
      </c>
      <c r="BJ176" s="23">
        <v>1.7432617504312997</v>
      </c>
      <c r="BK176" s="24">
        <f>SUM(C176:BJ176)</f>
        <v>91.59911939085102</v>
      </c>
    </row>
    <row r="177" spans="1:63" s="30" customFormat="1" ht="14.25">
      <c r="A177" s="20"/>
      <c r="B177" s="8" t="s">
        <v>27</v>
      </c>
      <c r="C177" s="26">
        <f>SUM(C173:C176)</f>
        <v>0</v>
      </c>
      <c r="D177" s="26">
        <f aca="true" t="shared" si="29" ref="D177:BJ177">SUM(D173:D176)</f>
        <v>11.9588427550331</v>
      </c>
      <c r="E177" s="26">
        <f t="shared" si="29"/>
        <v>0</v>
      </c>
      <c r="F177" s="26">
        <f t="shared" si="29"/>
        <v>0</v>
      </c>
      <c r="G177" s="26">
        <f t="shared" si="29"/>
        <v>0</v>
      </c>
      <c r="H177" s="26">
        <f t="shared" si="29"/>
        <v>95.04929059916509</v>
      </c>
      <c r="I177" s="26">
        <f t="shared" si="29"/>
        <v>28.329279974930706</v>
      </c>
      <c r="J177" s="26">
        <f t="shared" si="29"/>
        <v>0</v>
      </c>
      <c r="K177" s="26">
        <f t="shared" si="29"/>
        <v>0</v>
      </c>
      <c r="L177" s="26">
        <f t="shared" si="29"/>
        <v>263.77750414362464</v>
      </c>
      <c r="M177" s="26">
        <f t="shared" si="29"/>
        <v>0</v>
      </c>
      <c r="N177" s="26">
        <f t="shared" si="29"/>
        <v>0</v>
      </c>
      <c r="O177" s="26">
        <f t="shared" si="29"/>
        <v>0</v>
      </c>
      <c r="P177" s="26">
        <f t="shared" si="29"/>
        <v>0</v>
      </c>
      <c r="Q177" s="26">
        <f t="shared" si="29"/>
        <v>0</v>
      </c>
      <c r="R177" s="26">
        <f t="shared" si="29"/>
        <v>57.601718435035586</v>
      </c>
      <c r="S177" s="26">
        <f t="shared" si="29"/>
        <v>8.628394058365702</v>
      </c>
      <c r="T177" s="26">
        <f t="shared" si="29"/>
        <v>0</v>
      </c>
      <c r="U177" s="26">
        <f t="shared" si="29"/>
        <v>0</v>
      </c>
      <c r="V177" s="26">
        <f t="shared" si="29"/>
        <v>27.4920918247274</v>
      </c>
      <c r="W177" s="26">
        <f t="shared" si="29"/>
        <v>0</v>
      </c>
      <c r="X177" s="26">
        <f t="shared" si="29"/>
        <v>0</v>
      </c>
      <c r="Y177" s="26">
        <f t="shared" si="29"/>
        <v>0</v>
      </c>
      <c r="Z177" s="26">
        <f t="shared" si="29"/>
        <v>0</v>
      </c>
      <c r="AA177" s="26">
        <f t="shared" si="29"/>
        <v>0</v>
      </c>
      <c r="AB177" s="26">
        <f t="shared" si="29"/>
        <v>0</v>
      </c>
      <c r="AC177" s="26">
        <f t="shared" si="29"/>
        <v>0</v>
      </c>
      <c r="AD177" s="26">
        <f t="shared" si="29"/>
        <v>0</v>
      </c>
      <c r="AE177" s="26">
        <f t="shared" si="29"/>
        <v>0</v>
      </c>
      <c r="AF177" s="26">
        <f t="shared" si="29"/>
        <v>0</v>
      </c>
      <c r="AG177" s="26">
        <f t="shared" si="29"/>
        <v>0</v>
      </c>
      <c r="AH177" s="26">
        <f t="shared" si="29"/>
        <v>0</v>
      </c>
      <c r="AI177" s="26">
        <f t="shared" si="29"/>
        <v>0</v>
      </c>
      <c r="AJ177" s="26">
        <f t="shared" si="29"/>
        <v>0</v>
      </c>
      <c r="AK177" s="26">
        <f t="shared" si="29"/>
        <v>0</v>
      </c>
      <c r="AL177" s="26">
        <f t="shared" si="29"/>
        <v>0</v>
      </c>
      <c r="AM177" s="26">
        <f t="shared" si="29"/>
        <v>0</v>
      </c>
      <c r="AN177" s="26">
        <f t="shared" si="29"/>
        <v>0</v>
      </c>
      <c r="AO177" s="26">
        <f t="shared" si="29"/>
        <v>0</v>
      </c>
      <c r="AP177" s="26">
        <f t="shared" si="29"/>
        <v>0</v>
      </c>
      <c r="AQ177" s="26">
        <f t="shared" si="29"/>
        <v>0</v>
      </c>
      <c r="AR177" s="26">
        <f t="shared" si="29"/>
        <v>0</v>
      </c>
      <c r="AS177" s="26">
        <f t="shared" si="29"/>
        <v>0</v>
      </c>
      <c r="AT177" s="26">
        <f t="shared" si="29"/>
        <v>0</v>
      </c>
      <c r="AU177" s="26">
        <f t="shared" si="29"/>
        <v>0</v>
      </c>
      <c r="AV177" s="26">
        <f t="shared" si="29"/>
        <v>436.89170869088366</v>
      </c>
      <c r="AW177" s="26">
        <f t="shared" si="29"/>
        <v>119.8418741086818</v>
      </c>
      <c r="AX177" s="26">
        <f t="shared" si="29"/>
        <v>0</v>
      </c>
      <c r="AY177" s="26">
        <f t="shared" si="29"/>
        <v>0</v>
      </c>
      <c r="AZ177" s="26">
        <f t="shared" si="29"/>
        <v>447.6221192147846</v>
      </c>
      <c r="BA177" s="26">
        <f t="shared" si="29"/>
        <v>0</v>
      </c>
      <c r="BB177" s="26">
        <f t="shared" si="29"/>
        <v>0</v>
      </c>
      <c r="BC177" s="26">
        <f t="shared" si="29"/>
        <v>0</v>
      </c>
      <c r="BD177" s="26">
        <f t="shared" si="29"/>
        <v>0</v>
      </c>
      <c r="BE177" s="26">
        <f t="shared" si="29"/>
        <v>0</v>
      </c>
      <c r="BF177" s="26">
        <f t="shared" si="29"/>
        <v>240.62705504892656</v>
      </c>
      <c r="BG177" s="26">
        <f t="shared" si="29"/>
        <v>21.941022675124998</v>
      </c>
      <c r="BH177" s="26">
        <f t="shared" si="29"/>
        <v>0</v>
      </c>
      <c r="BI177" s="26">
        <f t="shared" si="29"/>
        <v>0</v>
      </c>
      <c r="BJ177" s="26">
        <f t="shared" si="29"/>
        <v>77.619403346493</v>
      </c>
      <c r="BK177" s="28">
        <f>SUM(BK173:BK176)</f>
        <v>1837.3803048757766</v>
      </c>
    </row>
    <row r="179" spans="1:13" ht="14.25">
      <c r="A179" s="60" t="s">
        <v>222</v>
      </c>
      <c r="B179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</row>
    <row r="180" spans="1:13" ht="14.25">
      <c r="A180" s="60" t="s">
        <v>223</v>
      </c>
      <c r="B180"/>
      <c r="C180"/>
      <c r="D180"/>
      <c r="E180"/>
      <c r="F180"/>
      <c r="G180"/>
      <c r="H180"/>
      <c r="I180"/>
      <c r="J180"/>
      <c r="K180" s="60" t="s">
        <v>224</v>
      </c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 s="60" t="s">
        <v>225</v>
      </c>
      <c r="L181"/>
      <c r="M181"/>
    </row>
    <row r="182" spans="1:13" ht="14.25">
      <c r="A182" s="60" t="s">
        <v>226</v>
      </c>
      <c r="B182"/>
      <c r="C182"/>
      <c r="D182"/>
      <c r="E182"/>
      <c r="F182"/>
      <c r="G182"/>
      <c r="H182"/>
      <c r="I182"/>
      <c r="J182"/>
      <c r="K182" s="60" t="s">
        <v>227</v>
      </c>
      <c r="L182"/>
      <c r="M182"/>
    </row>
    <row r="183" spans="1:13" ht="14.25">
      <c r="A183" s="60" t="s">
        <v>228</v>
      </c>
      <c r="B183"/>
      <c r="C183"/>
      <c r="D183"/>
      <c r="E183"/>
      <c r="F183"/>
      <c r="G183"/>
      <c r="H183"/>
      <c r="I183"/>
      <c r="J183"/>
      <c r="K183" s="60" t="s">
        <v>229</v>
      </c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 s="60" t="s">
        <v>230</v>
      </c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 s="60" t="s">
        <v>231</v>
      </c>
      <c r="L185"/>
      <c r="M185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85" t="s">
        <v>221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4.25">
      <c r="B3" s="85" t="s">
        <v>180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42.75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4.25">
      <c r="B5" s="46">
        <v>1</v>
      </c>
      <c r="C5" s="47" t="s">
        <v>59</v>
      </c>
      <c r="D5" s="48">
        <v>0.055793593699299995</v>
      </c>
      <c r="E5" s="48">
        <v>0.21853094433249998</v>
      </c>
      <c r="F5" s="48">
        <v>7.019457763785896</v>
      </c>
      <c r="G5" s="48">
        <v>0.0046937664666</v>
      </c>
      <c r="H5" s="48">
        <v>0</v>
      </c>
      <c r="I5" s="49">
        <v>0</v>
      </c>
      <c r="J5" s="49">
        <v>0</v>
      </c>
      <c r="K5" s="49">
        <f>D5+E5+F5+G5+H5+I5+J5</f>
        <v>7.2984760682842955</v>
      </c>
      <c r="L5" s="48">
        <v>0.0786031332325</v>
      </c>
    </row>
    <row r="6" spans="2:12" ht="14.25">
      <c r="B6" s="46">
        <v>2</v>
      </c>
      <c r="C6" s="50" t="s">
        <v>60</v>
      </c>
      <c r="D6" s="48">
        <v>59.180662703707995</v>
      </c>
      <c r="E6" s="48">
        <v>438.51592021080415</v>
      </c>
      <c r="F6" s="48">
        <v>1600.458229308941</v>
      </c>
      <c r="G6" s="48">
        <v>103.55743706607058</v>
      </c>
      <c r="H6" s="48">
        <v>0</v>
      </c>
      <c r="I6" s="49">
        <v>35.9543</v>
      </c>
      <c r="J6" s="49">
        <v>135.4686</v>
      </c>
      <c r="K6" s="49">
        <f aca="true" t="shared" si="0" ref="K6:K41">D6+E6+F6+G6+H6+I6+J6</f>
        <v>2373.1351492895237</v>
      </c>
      <c r="L6" s="48">
        <v>17.69584009166049</v>
      </c>
    </row>
    <row r="7" spans="2:12" ht="14.25">
      <c r="B7" s="46">
        <v>3</v>
      </c>
      <c r="C7" s="47" t="s">
        <v>61</v>
      </c>
      <c r="D7" s="48">
        <v>1.0278344630324</v>
      </c>
      <c r="E7" s="48">
        <v>1.7376738404307996</v>
      </c>
      <c r="F7" s="48">
        <v>32.50553071054199</v>
      </c>
      <c r="G7" s="48">
        <v>0.6931874029657</v>
      </c>
      <c r="H7" s="48">
        <v>0</v>
      </c>
      <c r="I7" s="49">
        <v>0.2482</v>
      </c>
      <c r="J7" s="49">
        <v>0.6778</v>
      </c>
      <c r="K7" s="49">
        <f t="shared" si="0"/>
        <v>36.89022641697088</v>
      </c>
      <c r="L7" s="48">
        <v>0.37413963173239995</v>
      </c>
    </row>
    <row r="8" spans="2:12" ht="14.25">
      <c r="B8" s="46">
        <v>4</v>
      </c>
      <c r="C8" s="50" t="s">
        <v>62</v>
      </c>
      <c r="D8" s="48">
        <v>14.271256091119898</v>
      </c>
      <c r="E8" s="48">
        <v>147.27239844631328</v>
      </c>
      <c r="F8" s="48">
        <v>757.4085456226</v>
      </c>
      <c r="G8" s="48">
        <v>30.7285490678523</v>
      </c>
      <c r="H8" s="48">
        <v>0</v>
      </c>
      <c r="I8" s="49">
        <v>8.4943</v>
      </c>
      <c r="J8" s="49">
        <v>30.590299999999985</v>
      </c>
      <c r="K8" s="49">
        <f t="shared" si="0"/>
        <v>988.7653492278854</v>
      </c>
      <c r="L8" s="48">
        <v>9.4045981400156</v>
      </c>
    </row>
    <row r="9" spans="2:12" ht="14.25">
      <c r="B9" s="46">
        <v>5</v>
      </c>
      <c r="C9" s="50" t="s">
        <v>63</v>
      </c>
      <c r="D9" s="48">
        <v>40.429485853137905</v>
      </c>
      <c r="E9" s="48">
        <v>149.30774181610022</v>
      </c>
      <c r="F9" s="48">
        <v>1929.4405217158333</v>
      </c>
      <c r="G9" s="48">
        <v>38.6947721486006</v>
      </c>
      <c r="H9" s="48">
        <v>0</v>
      </c>
      <c r="I9" s="49">
        <v>36.9834</v>
      </c>
      <c r="J9" s="49">
        <v>141.80389999999997</v>
      </c>
      <c r="K9" s="49">
        <f t="shared" si="0"/>
        <v>2336.659821533672</v>
      </c>
      <c r="L9" s="48">
        <v>47.9327043748266</v>
      </c>
    </row>
    <row r="10" spans="2:12" ht="14.25">
      <c r="B10" s="46">
        <v>6</v>
      </c>
      <c r="C10" s="50" t="s">
        <v>64</v>
      </c>
      <c r="D10" s="48">
        <v>10.9928920025913</v>
      </c>
      <c r="E10" s="48">
        <v>110.23937996832896</v>
      </c>
      <c r="F10" s="48">
        <v>515.4862094974593</v>
      </c>
      <c r="G10" s="48">
        <v>25.0584435606228</v>
      </c>
      <c r="H10" s="48">
        <v>0</v>
      </c>
      <c r="I10" s="49">
        <v>16.534299999999998</v>
      </c>
      <c r="J10" s="49">
        <v>35.34150000000002</v>
      </c>
      <c r="K10" s="49">
        <f t="shared" si="0"/>
        <v>713.6527250290023</v>
      </c>
      <c r="L10" s="48">
        <v>6.9830458241227005</v>
      </c>
    </row>
    <row r="11" spans="2:12" ht="14.25">
      <c r="B11" s="46">
        <v>7</v>
      </c>
      <c r="C11" s="50" t="s">
        <v>65</v>
      </c>
      <c r="D11" s="48">
        <v>103.2454297027102</v>
      </c>
      <c r="E11" s="48">
        <v>165.85365865225157</v>
      </c>
      <c r="F11" s="48">
        <v>1124.1018648583945</v>
      </c>
      <c r="G11" s="48">
        <v>31.739479731079193</v>
      </c>
      <c r="H11" s="48">
        <v>0</v>
      </c>
      <c r="I11" s="49">
        <v>0</v>
      </c>
      <c r="J11" s="49">
        <v>0</v>
      </c>
      <c r="K11" s="49">
        <f t="shared" si="0"/>
        <v>1424.9404329444353</v>
      </c>
      <c r="L11" s="48">
        <v>13.014021805910101</v>
      </c>
    </row>
    <row r="12" spans="2:12" ht="14.25">
      <c r="B12" s="46">
        <v>8</v>
      </c>
      <c r="C12" s="47" t="s">
        <v>66</v>
      </c>
      <c r="D12" s="48">
        <v>2.2563144335315</v>
      </c>
      <c r="E12" s="48">
        <v>10.1738553345267</v>
      </c>
      <c r="F12" s="48">
        <v>74.67057050744201</v>
      </c>
      <c r="G12" s="48">
        <v>3.0762591578308003</v>
      </c>
      <c r="H12" s="48">
        <v>0</v>
      </c>
      <c r="I12" s="49">
        <v>0</v>
      </c>
      <c r="J12" s="49">
        <v>0</v>
      </c>
      <c r="K12" s="49">
        <f t="shared" si="0"/>
        <v>90.17699943333102</v>
      </c>
      <c r="L12" s="48">
        <v>0.5598066230649</v>
      </c>
    </row>
    <row r="13" spans="2:12" ht="14.25">
      <c r="B13" s="46">
        <v>9</v>
      </c>
      <c r="C13" s="47" t="s">
        <v>67</v>
      </c>
      <c r="D13" s="48">
        <v>0.049317640832899995</v>
      </c>
      <c r="E13" s="48">
        <v>0.6521728220992998</v>
      </c>
      <c r="F13" s="48">
        <v>5.979444092524399</v>
      </c>
      <c r="G13" s="48">
        <v>0.017266618732900002</v>
      </c>
      <c r="H13" s="48">
        <v>0</v>
      </c>
      <c r="I13" s="49">
        <v>0</v>
      </c>
      <c r="J13" s="49">
        <v>0</v>
      </c>
      <c r="K13" s="49">
        <f t="shared" si="0"/>
        <v>6.6982011741894985</v>
      </c>
      <c r="L13" s="48">
        <v>0.050592040533</v>
      </c>
    </row>
    <row r="14" spans="2:12" ht="14.25">
      <c r="B14" s="46">
        <v>10</v>
      </c>
      <c r="C14" s="50" t="s">
        <v>68</v>
      </c>
      <c r="D14" s="48">
        <v>149.9748092100546</v>
      </c>
      <c r="E14" s="48">
        <v>418.36864229708027</v>
      </c>
      <c r="F14" s="48">
        <v>1148.6414769402497</v>
      </c>
      <c r="G14" s="48">
        <v>70.583000566782</v>
      </c>
      <c r="H14" s="48">
        <v>0</v>
      </c>
      <c r="I14" s="49">
        <v>96.0145</v>
      </c>
      <c r="J14" s="49">
        <v>25.330800000000007</v>
      </c>
      <c r="K14" s="49">
        <f t="shared" si="0"/>
        <v>1908.9132290141665</v>
      </c>
      <c r="L14" s="48">
        <v>15.0324866094542</v>
      </c>
    </row>
    <row r="15" spans="2:12" ht="14.25">
      <c r="B15" s="46">
        <v>11</v>
      </c>
      <c r="C15" s="50" t="s">
        <v>69</v>
      </c>
      <c r="D15" s="48">
        <v>926.1502417036806</v>
      </c>
      <c r="E15" s="48">
        <v>2753.7767483709727</v>
      </c>
      <c r="F15" s="48">
        <v>13711.007681098436</v>
      </c>
      <c r="G15" s="48">
        <v>581.7860989500967</v>
      </c>
      <c r="H15" s="48">
        <v>0</v>
      </c>
      <c r="I15" s="49">
        <v>270.80729999999994</v>
      </c>
      <c r="J15" s="49">
        <v>1170.6751000000002</v>
      </c>
      <c r="K15" s="49">
        <f t="shared" si="0"/>
        <v>19414.203170123186</v>
      </c>
      <c r="L15" s="48">
        <v>129.36426675162272</v>
      </c>
    </row>
    <row r="16" spans="2:12" ht="14.25">
      <c r="B16" s="46">
        <v>12</v>
      </c>
      <c r="C16" s="50" t="s">
        <v>70</v>
      </c>
      <c r="D16" s="48">
        <v>2252.058105199528</v>
      </c>
      <c r="E16" s="48">
        <v>6130.154505828802</v>
      </c>
      <c r="F16" s="48">
        <v>3172.0183205662206</v>
      </c>
      <c r="G16" s="48">
        <v>64.17788617012862</v>
      </c>
      <c r="H16" s="48">
        <v>0</v>
      </c>
      <c r="I16" s="49">
        <v>158.752</v>
      </c>
      <c r="J16" s="49">
        <v>1175.3232999999993</v>
      </c>
      <c r="K16" s="49">
        <f t="shared" si="0"/>
        <v>12952.484117764678</v>
      </c>
      <c r="L16" s="48">
        <v>62.19359961342058</v>
      </c>
    </row>
    <row r="17" spans="2:12" ht="14.25">
      <c r="B17" s="46">
        <v>13</v>
      </c>
      <c r="C17" s="50" t="s">
        <v>71</v>
      </c>
      <c r="D17" s="48">
        <v>8.5134528840881</v>
      </c>
      <c r="E17" s="48">
        <v>105.52956471912047</v>
      </c>
      <c r="F17" s="48">
        <v>530.7774281451476</v>
      </c>
      <c r="G17" s="48">
        <v>22.268352807089194</v>
      </c>
      <c r="H17" s="48">
        <v>0</v>
      </c>
      <c r="I17" s="49">
        <v>3.5917000000000003</v>
      </c>
      <c r="J17" s="49">
        <v>20.202299999999997</v>
      </c>
      <c r="K17" s="49">
        <f t="shared" si="0"/>
        <v>690.8827985554453</v>
      </c>
      <c r="L17" s="48">
        <v>8.308857786721198</v>
      </c>
    </row>
    <row r="18" spans="2:12" ht="14.25">
      <c r="B18" s="46">
        <v>14</v>
      </c>
      <c r="C18" s="50" t="s">
        <v>72</v>
      </c>
      <c r="D18" s="48">
        <v>3.0738431913266</v>
      </c>
      <c r="E18" s="48">
        <v>32.548658027641</v>
      </c>
      <c r="F18" s="48">
        <v>346.7519322050938</v>
      </c>
      <c r="G18" s="48">
        <v>6.0801413299593</v>
      </c>
      <c r="H18" s="48">
        <v>0</v>
      </c>
      <c r="I18" s="49">
        <v>5.443099999999999</v>
      </c>
      <c r="J18" s="49">
        <v>8.742699999999997</v>
      </c>
      <c r="K18" s="49">
        <f t="shared" si="0"/>
        <v>402.64037475402074</v>
      </c>
      <c r="L18" s="48">
        <v>4.414147352721601</v>
      </c>
    </row>
    <row r="19" spans="2:12" ht="14.25">
      <c r="B19" s="46">
        <v>15</v>
      </c>
      <c r="C19" s="50" t="s">
        <v>73</v>
      </c>
      <c r="D19" s="48">
        <v>32.307480776934995</v>
      </c>
      <c r="E19" s="48">
        <v>326.6387660489628</v>
      </c>
      <c r="F19" s="48">
        <v>2041.5084662349586</v>
      </c>
      <c r="G19" s="48">
        <v>80.75934646086108</v>
      </c>
      <c r="H19" s="48">
        <v>0</v>
      </c>
      <c r="I19" s="49">
        <v>1.8773999999999997</v>
      </c>
      <c r="J19" s="49">
        <v>50.10190000000001</v>
      </c>
      <c r="K19" s="49">
        <f t="shared" si="0"/>
        <v>2533.1933595217174</v>
      </c>
      <c r="L19" s="48">
        <v>19.062838221457614</v>
      </c>
    </row>
    <row r="20" spans="2:12" ht="14.25">
      <c r="B20" s="46">
        <v>16</v>
      </c>
      <c r="C20" s="50" t="s">
        <v>74</v>
      </c>
      <c r="D20" s="48">
        <v>1692.3755087619916</v>
      </c>
      <c r="E20" s="48">
        <v>4829.552648656858</v>
      </c>
      <c r="F20" s="48">
        <v>7080.442152813181</v>
      </c>
      <c r="G20" s="48">
        <v>147.69137739006905</v>
      </c>
      <c r="H20" s="48">
        <v>0</v>
      </c>
      <c r="I20" s="49">
        <v>527.9033999999999</v>
      </c>
      <c r="J20" s="49">
        <v>1228.3451</v>
      </c>
      <c r="K20" s="49">
        <f t="shared" si="0"/>
        <v>15506.310187622099</v>
      </c>
      <c r="L20" s="48">
        <v>169.0814120337927</v>
      </c>
    </row>
    <row r="21" spans="2:12" ht="14.25">
      <c r="B21" s="46">
        <v>17</v>
      </c>
      <c r="C21" s="50" t="s">
        <v>75</v>
      </c>
      <c r="D21" s="48">
        <v>188.30364469310328</v>
      </c>
      <c r="E21" s="48">
        <v>360.4042667232735</v>
      </c>
      <c r="F21" s="48">
        <v>1973.0585688487267</v>
      </c>
      <c r="G21" s="48">
        <v>47.8068838521412</v>
      </c>
      <c r="H21" s="48">
        <v>0</v>
      </c>
      <c r="I21" s="49">
        <v>72.23310000000001</v>
      </c>
      <c r="J21" s="49">
        <v>185.9632</v>
      </c>
      <c r="K21" s="49">
        <f t="shared" si="0"/>
        <v>2827.7696641172447</v>
      </c>
      <c r="L21" s="48">
        <v>35.304212118329794</v>
      </c>
    </row>
    <row r="22" spans="2:12" ht="14.25">
      <c r="B22" s="46">
        <v>18</v>
      </c>
      <c r="C22" s="47" t="s">
        <v>96</v>
      </c>
      <c r="D22" s="48">
        <v>0.008181013499899999</v>
      </c>
      <c r="E22" s="48">
        <v>0.0009795110665999998</v>
      </c>
      <c r="F22" s="48">
        <v>0.34880186349889997</v>
      </c>
      <c r="G22" s="48">
        <v>0.0030683737333</v>
      </c>
      <c r="H22" s="48">
        <v>0</v>
      </c>
      <c r="I22" s="49">
        <v>0</v>
      </c>
      <c r="J22" s="49">
        <v>0</v>
      </c>
      <c r="K22" s="49">
        <f t="shared" si="0"/>
        <v>0.3610307617987</v>
      </c>
      <c r="L22" s="48">
        <v>0.0020140454</v>
      </c>
    </row>
    <row r="23" spans="2:12" ht="14.25">
      <c r="B23" s="46">
        <v>19</v>
      </c>
      <c r="C23" s="50" t="s">
        <v>76</v>
      </c>
      <c r="D23" s="48">
        <v>231.9617589469494</v>
      </c>
      <c r="E23" s="48">
        <v>608.133608755977</v>
      </c>
      <c r="F23" s="48">
        <v>3251.539888664498</v>
      </c>
      <c r="G23" s="48">
        <v>99.76077818613908</v>
      </c>
      <c r="H23" s="48">
        <v>0</v>
      </c>
      <c r="I23" s="49">
        <v>55.0614</v>
      </c>
      <c r="J23" s="49">
        <v>177.43120000000005</v>
      </c>
      <c r="K23" s="49">
        <f t="shared" si="0"/>
        <v>4423.888634553563</v>
      </c>
      <c r="L23" s="48">
        <v>40.4286773949147</v>
      </c>
    </row>
    <row r="24" spans="2:12" ht="14.25">
      <c r="B24" s="46">
        <v>20</v>
      </c>
      <c r="C24" s="50" t="s">
        <v>77</v>
      </c>
      <c r="D24" s="48">
        <v>18833.06195361881</v>
      </c>
      <c r="E24" s="48">
        <v>39889.69306891979</v>
      </c>
      <c r="F24" s="48">
        <v>32927.269008480056</v>
      </c>
      <c r="G24" s="48">
        <v>1033.2926471386388</v>
      </c>
      <c r="H24" s="48">
        <v>0</v>
      </c>
      <c r="I24" s="49">
        <v>3610.542832461106</v>
      </c>
      <c r="J24" s="49">
        <v>33923.68555495612</v>
      </c>
      <c r="K24" s="49">
        <f t="shared" si="0"/>
        <v>130217.54506557455</v>
      </c>
      <c r="L24" s="48">
        <v>541.2425753956162</v>
      </c>
    </row>
    <row r="25" spans="2:12" ht="14.25">
      <c r="B25" s="46">
        <v>21</v>
      </c>
      <c r="C25" s="47" t="s">
        <v>78</v>
      </c>
      <c r="D25" s="48">
        <v>0.8256284124655001</v>
      </c>
      <c r="E25" s="48">
        <v>2.7436707619644003</v>
      </c>
      <c r="F25" s="48">
        <v>21.4411736694441</v>
      </c>
      <c r="G25" s="48">
        <v>0.3743486727658</v>
      </c>
      <c r="H25" s="48">
        <v>0</v>
      </c>
      <c r="I25" s="49">
        <v>0.2495</v>
      </c>
      <c r="J25" s="49">
        <v>1.9357000000000004</v>
      </c>
      <c r="K25" s="49">
        <f t="shared" si="0"/>
        <v>27.570021516639805</v>
      </c>
      <c r="L25" s="48">
        <v>0.2895343720327</v>
      </c>
    </row>
    <row r="26" spans="2:12" ht="14.25">
      <c r="B26" s="46">
        <v>22</v>
      </c>
      <c r="C26" s="50" t="s">
        <v>79</v>
      </c>
      <c r="D26" s="48">
        <v>1.2659751608972</v>
      </c>
      <c r="E26" s="48">
        <v>32.518215528556794</v>
      </c>
      <c r="F26" s="48">
        <v>150.36141428190925</v>
      </c>
      <c r="G26" s="48">
        <v>2.7775749898309003</v>
      </c>
      <c r="H26" s="48">
        <v>0</v>
      </c>
      <c r="I26" s="49">
        <v>0.4437</v>
      </c>
      <c r="J26" s="49">
        <v>2.6315000000000004</v>
      </c>
      <c r="K26" s="49">
        <f t="shared" si="0"/>
        <v>189.99837996119413</v>
      </c>
      <c r="L26" s="48">
        <v>1.5088704275312</v>
      </c>
    </row>
    <row r="27" spans="2:12" ht="14.25">
      <c r="B27" s="46">
        <v>23</v>
      </c>
      <c r="C27" s="47" t="s">
        <v>80</v>
      </c>
      <c r="D27" s="48">
        <v>0.5235224208663</v>
      </c>
      <c r="E27" s="48">
        <v>1.1478856072324002</v>
      </c>
      <c r="F27" s="48">
        <v>6.215356219925601</v>
      </c>
      <c r="G27" s="48">
        <v>0.6332365311997</v>
      </c>
      <c r="H27" s="48">
        <v>0</v>
      </c>
      <c r="I27" s="49">
        <v>0.0158</v>
      </c>
      <c r="J27" s="49">
        <v>0.2784</v>
      </c>
      <c r="K27" s="49">
        <f t="shared" si="0"/>
        <v>8.814200779224</v>
      </c>
      <c r="L27" s="48">
        <v>0.3127364455663</v>
      </c>
    </row>
    <row r="28" spans="2:12" ht="14.25">
      <c r="B28" s="46">
        <v>24</v>
      </c>
      <c r="C28" s="47" t="s">
        <v>81</v>
      </c>
      <c r="D28" s="48">
        <v>0.1096344775996</v>
      </c>
      <c r="E28" s="48">
        <v>2.0333416890312006</v>
      </c>
      <c r="F28" s="48">
        <v>33.40936275371411</v>
      </c>
      <c r="G28" s="48">
        <v>1.9085326402324996</v>
      </c>
      <c r="H28" s="48">
        <v>0</v>
      </c>
      <c r="I28" s="49">
        <v>0.3426</v>
      </c>
      <c r="J28" s="49">
        <v>0.7375999999999998</v>
      </c>
      <c r="K28" s="49">
        <f t="shared" si="0"/>
        <v>38.541071560577414</v>
      </c>
      <c r="L28" s="48">
        <v>1.8335832303995996</v>
      </c>
    </row>
    <row r="29" spans="2:12" ht="14.25">
      <c r="B29" s="46">
        <v>25</v>
      </c>
      <c r="C29" s="50" t="s">
        <v>82</v>
      </c>
      <c r="D29" s="48">
        <v>4344.296261584947</v>
      </c>
      <c r="E29" s="48">
        <v>5756.414235570119</v>
      </c>
      <c r="F29" s="48">
        <v>8016.530715352833</v>
      </c>
      <c r="G29" s="48">
        <v>157.7462778001158</v>
      </c>
      <c r="H29" s="48">
        <v>0</v>
      </c>
      <c r="I29" s="49">
        <v>285.6669</v>
      </c>
      <c r="J29" s="49">
        <v>3005.1779999999994</v>
      </c>
      <c r="K29" s="49">
        <f t="shared" si="0"/>
        <v>21565.832390308016</v>
      </c>
      <c r="L29" s="48">
        <v>121.7119533288675</v>
      </c>
    </row>
    <row r="30" spans="2:12" ht="14.25">
      <c r="B30" s="46">
        <v>26</v>
      </c>
      <c r="C30" s="50" t="s">
        <v>83</v>
      </c>
      <c r="D30" s="48">
        <v>123.12431796869842</v>
      </c>
      <c r="E30" s="48">
        <v>587.3125419293767</v>
      </c>
      <c r="F30" s="48">
        <v>1795.041363571408</v>
      </c>
      <c r="G30" s="48">
        <v>72.1006097064252</v>
      </c>
      <c r="H30" s="48">
        <v>0</v>
      </c>
      <c r="I30" s="49">
        <v>13.5257</v>
      </c>
      <c r="J30" s="49">
        <v>77.02520000000001</v>
      </c>
      <c r="K30" s="49">
        <f t="shared" si="0"/>
        <v>2668.1297331759083</v>
      </c>
      <c r="L30" s="48">
        <v>21.447126981253092</v>
      </c>
    </row>
    <row r="31" spans="2:12" ht="14.25">
      <c r="B31" s="46">
        <v>27</v>
      </c>
      <c r="C31" s="50" t="s">
        <v>22</v>
      </c>
      <c r="D31" s="48">
        <v>63.281152346804824</v>
      </c>
      <c r="E31" s="48">
        <v>407.12403647457336</v>
      </c>
      <c r="F31" s="48">
        <v>2563.00613868013</v>
      </c>
      <c r="G31" s="48">
        <v>109.23957941028901</v>
      </c>
      <c r="H31" s="48">
        <v>0</v>
      </c>
      <c r="I31" s="49">
        <v>144.5031</v>
      </c>
      <c r="J31" s="49">
        <v>452.75130000000024</v>
      </c>
      <c r="K31" s="49">
        <f t="shared" si="0"/>
        <v>3739.905306911797</v>
      </c>
      <c r="L31" s="48">
        <v>46.09234318721472</v>
      </c>
    </row>
    <row r="32" spans="2:12" ht="14.25">
      <c r="B32" s="46">
        <v>28</v>
      </c>
      <c r="C32" s="50" t="s">
        <v>84</v>
      </c>
      <c r="D32" s="48">
        <v>2.6285564499944</v>
      </c>
      <c r="E32" s="48">
        <v>14.9228383382173</v>
      </c>
      <c r="F32" s="48">
        <v>120.77617092922031</v>
      </c>
      <c r="G32" s="48">
        <v>2.4571035859957995</v>
      </c>
      <c r="H32" s="48">
        <v>0</v>
      </c>
      <c r="I32" s="49">
        <v>0</v>
      </c>
      <c r="J32" s="49">
        <v>0</v>
      </c>
      <c r="K32" s="49">
        <f t="shared" si="0"/>
        <v>140.78466930342782</v>
      </c>
      <c r="L32" s="48">
        <v>2.0381574927261004</v>
      </c>
    </row>
    <row r="33" spans="2:12" ht="14.25">
      <c r="B33" s="46">
        <v>29</v>
      </c>
      <c r="C33" s="50" t="s">
        <v>85</v>
      </c>
      <c r="D33" s="48">
        <v>78.74748365212338</v>
      </c>
      <c r="E33" s="48">
        <v>444.5972067490881</v>
      </c>
      <c r="F33" s="48">
        <v>2899.805212173772</v>
      </c>
      <c r="G33" s="48">
        <v>66.15078385902622</v>
      </c>
      <c r="H33" s="48">
        <v>0</v>
      </c>
      <c r="I33" s="49">
        <v>39.4816</v>
      </c>
      <c r="J33" s="49">
        <v>227.96710000000002</v>
      </c>
      <c r="K33" s="49">
        <f t="shared" si="0"/>
        <v>3756.74938643401</v>
      </c>
      <c r="L33" s="48">
        <v>26.609499912789502</v>
      </c>
    </row>
    <row r="34" spans="2:12" ht="14.25">
      <c r="B34" s="46">
        <v>30</v>
      </c>
      <c r="C34" s="50" t="s">
        <v>86</v>
      </c>
      <c r="D34" s="48">
        <v>1666.8470999260173</v>
      </c>
      <c r="E34" s="48">
        <v>1899.825986320562</v>
      </c>
      <c r="F34" s="48">
        <v>3308.326248387115</v>
      </c>
      <c r="G34" s="48">
        <v>54.13635899005791</v>
      </c>
      <c r="H34" s="48">
        <v>0</v>
      </c>
      <c r="I34" s="49">
        <v>46.235</v>
      </c>
      <c r="J34" s="49">
        <v>233.2628999999999</v>
      </c>
      <c r="K34" s="49">
        <f t="shared" si="0"/>
        <v>7208.633593623751</v>
      </c>
      <c r="L34" s="48">
        <v>31.049497203545496</v>
      </c>
    </row>
    <row r="35" spans="2:12" ht="14.25">
      <c r="B35" s="46">
        <v>31</v>
      </c>
      <c r="C35" s="47" t="s">
        <v>87</v>
      </c>
      <c r="D35" s="48">
        <v>1.1394745040322</v>
      </c>
      <c r="E35" s="48">
        <v>11.565373842295699</v>
      </c>
      <c r="F35" s="48">
        <v>78.4646732449009</v>
      </c>
      <c r="G35" s="48">
        <v>2.8328952813655</v>
      </c>
      <c r="H35" s="48">
        <v>0</v>
      </c>
      <c r="I35" s="49">
        <v>0</v>
      </c>
      <c r="J35" s="49">
        <v>0</v>
      </c>
      <c r="K35" s="49">
        <f t="shared" si="0"/>
        <v>94.0024168725943</v>
      </c>
      <c r="L35" s="48">
        <v>2.1033996679647</v>
      </c>
    </row>
    <row r="36" spans="2:12" ht="14.25">
      <c r="B36" s="46">
        <v>32</v>
      </c>
      <c r="C36" s="50" t="s">
        <v>88</v>
      </c>
      <c r="D36" s="48">
        <v>2190.9998659759563</v>
      </c>
      <c r="E36" s="48">
        <v>2766.79213219212</v>
      </c>
      <c r="F36" s="48">
        <v>5367.779941088348</v>
      </c>
      <c r="G36" s="48">
        <v>113.5154432668301</v>
      </c>
      <c r="H36" s="48">
        <v>0</v>
      </c>
      <c r="I36" s="49">
        <v>450.00840000000005</v>
      </c>
      <c r="J36" s="49">
        <v>811.8015999999996</v>
      </c>
      <c r="K36" s="49">
        <f t="shared" si="0"/>
        <v>11700.897382523253</v>
      </c>
      <c r="L36" s="48">
        <v>127.57918007090629</v>
      </c>
    </row>
    <row r="37" spans="2:12" ht="14.25">
      <c r="B37" s="46">
        <v>33</v>
      </c>
      <c r="C37" s="50" t="s">
        <v>89</v>
      </c>
      <c r="D37" s="48">
        <v>322.50180924359637</v>
      </c>
      <c r="E37" s="48">
        <v>1630.8001423494854</v>
      </c>
      <c r="F37" s="48">
        <v>2952.576361731301</v>
      </c>
      <c r="G37" s="48">
        <v>73.07253805279508</v>
      </c>
      <c r="H37" s="48">
        <v>0</v>
      </c>
      <c r="I37" s="49">
        <v>220.48340000000002</v>
      </c>
      <c r="J37" s="49">
        <v>698.5514999999998</v>
      </c>
      <c r="K37" s="49">
        <f t="shared" si="0"/>
        <v>5897.985751377178</v>
      </c>
      <c r="L37" s="48">
        <v>63.91167670078731</v>
      </c>
    </row>
    <row r="38" spans="2:12" ht="14.25">
      <c r="B38" s="46">
        <v>34</v>
      </c>
      <c r="C38" s="50" t="s">
        <v>90</v>
      </c>
      <c r="D38" s="48">
        <v>2.2192057066309006</v>
      </c>
      <c r="E38" s="48">
        <v>11.281578439661097</v>
      </c>
      <c r="F38" s="48">
        <v>68.68329694095469</v>
      </c>
      <c r="G38" s="48">
        <v>2.8943423473982004</v>
      </c>
      <c r="H38" s="48">
        <v>0</v>
      </c>
      <c r="I38" s="49">
        <v>0.6299</v>
      </c>
      <c r="J38" s="49">
        <v>2.3323999999999994</v>
      </c>
      <c r="K38" s="49">
        <f t="shared" si="0"/>
        <v>88.04072343464487</v>
      </c>
      <c r="L38" s="48">
        <v>1.2880564546642</v>
      </c>
    </row>
    <row r="39" spans="2:12" ht="14.25">
      <c r="B39" s="46">
        <v>35</v>
      </c>
      <c r="C39" s="50" t="s">
        <v>91</v>
      </c>
      <c r="D39" s="48">
        <v>392.3991855844578</v>
      </c>
      <c r="E39" s="48">
        <v>1643.430614792424</v>
      </c>
      <c r="F39" s="48">
        <v>9039.724685876594</v>
      </c>
      <c r="G39" s="48">
        <v>197.00059420810987</v>
      </c>
      <c r="H39" s="48">
        <v>0</v>
      </c>
      <c r="I39" s="49">
        <v>144.50530000000003</v>
      </c>
      <c r="J39" s="49">
        <v>622.7656999999999</v>
      </c>
      <c r="K39" s="49">
        <f t="shared" si="0"/>
        <v>12039.826080461586</v>
      </c>
      <c r="L39" s="48">
        <v>96.28593620470363</v>
      </c>
    </row>
    <row r="40" spans="2:12" ht="14.25">
      <c r="B40" s="46">
        <v>36</v>
      </c>
      <c r="C40" s="50" t="s">
        <v>92</v>
      </c>
      <c r="D40" s="48">
        <v>42.6150681994823</v>
      </c>
      <c r="E40" s="48">
        <v>143.820275607371</v>
      </c>
      <c r="F40" s="48">
        <v>845.901753993617</v>
      </c>
      <c r="G40" s="48">
        <v>17.072655230382598</v>
      </c>
      <c r="H40" s="48">
        <v>0</v>
      </c>
      <c r="I40" s="49">
        <v>0.0002</v>
      </c>
      <c r="J40" s="49">
        <v>0.0014</v>
      </c>
      <c r="K40" s="49">
        <f t="shared" si="0"/>
        <v>1049.411353030853</v>
      </c>
      <c r="L40" s="48">
        <v>9.1516460746476</v>
      </c>
    </row>
    <row r="41" spans="2:12" ht="14.25">
      <c r="B41" s="46">
        <v>37</v>
      </c>
      <c r="C41" s="50" t="s">
        <v>93</v>
      </c>
      <c r="D41" s="48">
        <v>1442.6759487818024</v>
      </c>
      <c r="E41" s="48">
        <v>4323.583040839878</v>
      </c>
      <c r="F41" s="48">
        <v>7962.14850462138</v>
      </c>
      <c r="G41" s="48">
        <v>243.11342855371925</v>
      </c>
      <c r="H41" s="48">
        <v>0</v>
      </c>
      <c r="I41" s="49">
        <v>178.6091</v>
      </c>
      <c r="J41" s="49">
        <v>825.9973999999996</v>
      </c>
      <c r="K41" s="49">
        <f t="shared" si="0"/>
        <v>14976.127422796779</v>
      </c>
      <c r="L41" s="48">
        <v>163.63866813162682</v>
      </c>
    </row>
    <row r="42" spans="2:12" s="54" customFormat="1" ht="14.25">
      <c r="B42" s="51" t="s">
        <v>94</v>
      </c>
      <c r="C42" s="52"/>
      <c r="D42" s="53">
        <f aca="true" t="shared" si="1" ref="D42:L42">SUM(D5:D41)</f>
        <v>35225.4981568807</v>
      </c>
      <c r="E42" s="53">
        <f t="shared" si="1"/>
        <v>76158.6859069267</v>
      </c>
      <c r="F42" s="53">
        <f t="shared" si="1"/>
        <v>117460.62647345415</v>
      </c>
      <c r="G42" s="53">
        <f t="shared" si="1"/>
        <v>3504.8059728723993</v>
      </c>
      <c r="H42" s="53">
        <f t="shared" si="1"/>
        <v>0</v>
      </c>
      <c r="I42" s="53">
        <f t="shared" si="1"/>
        <v>6425.141432461105</v>
      </c>
      <c r="J42" s="53">
        <f t="shared" si="1"/>
        <v>45272.90095495613</v>
      </c>
      <c r="K42" s="53">
        <f t="shared" si="1"/>
        <v>284047.6588975512</v>
      </c>
      <c r="L42" s="53">
        <f t="shared" si="1"/>
        <v>1837.3803048757766</v>
      </c>
    </row>
    <row r="43" spans="2:11" ht="14.25">
      <c r="B43" t="s">
        <v>95</v>
      </c>
      <c r="I43" s="55"/>
      <c r="J43" s="55"/>
      <c r="K43" s="55"/>
    </row>
    <row r="44" s="55" customFormat="1" ht="14.25"/>
    <row r="45" spans="4:12" ht="14.25">
      <c r="D45" s="55"/>
      <c r="E45" s="55"/>
      <c r="F45" s="55"/>
      <c r="G45" s="56"/>
      <c r="I45" s="55"/>
      <c r="J45" s="55"/>
      <c r="K45" s="55"/>
      <c r="L45" s="55"/>
    </row>
    <row r="46" spans="4:12" ht="14.25">
      <c r="D46" s="55"/>
      <c r="E46" s="55"/>
      <c r="F46" s="55"/>
      <c r="G46" s="55"/>
      <c r="I46" s="55"/>
      <c r="J46" s="55"/>
      <c r="K46" s="55"/>
      <c r="L46" s="55"/>
    </row>
    <row r="47" spans="4:12" ht="14.2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4.25">
      <c r="D48" s="56"/>
      <c r="E48" s="56"/>
      <c r="F48" s="56"/>
      <c r="G48" s="56"/>
      <c r="H48" s="56"/>
      <c r="I48" s="57"/>
      <c r="J48" s="57"/>
      <c r="K48" s="56"/>
      <c r="L48" s="56"/>
    </row>
    <row r="49" ht="14.25">
      <c r="K49" s="58"/>
    </row>
    <row r="50" ht="14.2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2021-12-09T05:32:28Z</dcterms:modified>
  <cp:category/>
  <cp:version/>
  <cp:contentType/>
  <cp:contentStatus/>
</cp:coreProperties>
</file>