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<sst xmlns="http://schemas.openxmlformats.org/spreadsheetml/2006/main" count="271" uniqueCount="237">
  <si>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</si>
  <si>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</si>
  <si>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</si>
  <si>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</si>
  <si>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</si>
  <si>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</si>
  <si>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</si>
  <si>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</si>
  <si>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</si>
  <si>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</si>
  <si>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</si>
  <si>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</si>
  <si>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</si>
  <si>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</si>
  <si>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</si>
  <si>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</si>
  <si>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</si>
  <si>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</si>
  <si>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</si>
  <si>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</si>
  <si>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</si>
  <si>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</si>
  <si>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</si>
  <si>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</si>
  <si>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</si>
  <si>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</si>
  <si>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</si>
  <si>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</si>
  <si>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</si>
  <si>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</si>
  <si>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</si>
  <si>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</si>
  <si>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</si>
  <si>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</si>
  <si>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</si>
  <si>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</si>
  <si>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</si>
  <si>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</si>
  <si>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</si>
  <si>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</si>
  <si>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</si>
  <si>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</si>
  <si>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</si>
  <si>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</si>
  <si>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</si>
  <si>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</si>
  <si>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</si>
  <si>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</si>
  <si>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</si>
  <si>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</si>
  <si>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</si>
  <si>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</si>
  <si>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</si>
  <si>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</si>
  <si>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</si>
  <si>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</si>
  <si>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</si>
  <si>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</si>
  <si>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</si>
  <si>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</si>
  <si>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</si>
  <si>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</si>
  <si>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</si>
  <si>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</si>
  <si>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</si>
  <si>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</si>
  <si>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</si>
  <si>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</si>
  <si>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</si>
  <si>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</si>
  <si>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</si>
  <si>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</si>
  <si>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</si>
  <si>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</si>
  <si>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</si>
  <si>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</si>
  <si>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</si>
  <si>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</si>
  <si>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</si>
  <si>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</si>
  <si>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</si>
  <si>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</si>
  <si>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</si>
  <si>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</si>
  <si>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</si>
  <si>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</si>
  <si>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</si>
  <si>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</si>
  <si>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</si>
  <si>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</si>
  <si>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</si>
  <si>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</si>
  <si>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</si>
  <si>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</si>
  <si>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</si>
  <si>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</si>
  <si>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</si>
  <si>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</si>
  <si>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</si>
  <si>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</si>
  <si>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</si>
  <si>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</si>
  <si>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</si>
  <si>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</si>
  <si>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</si>
  <si>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</si>
  <si>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</si>
  <si>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</si>
  <si>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</si>
  <si>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</si>
  <si>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</si>
  <si>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</si>
  <si>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</si>
  <si>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</si>
  <si>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</si>
  <si>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</si>
  <si>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</si>
  <si>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</si>
  <si>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</si>
  <si>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</si>
  <si>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</si>
  <si>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</si>
  <si>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</si>
  <si>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</si>
  <si>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</si>
  <si>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</si>
  <si>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</si>
  <si>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</si>
  <si>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</si>
  <si>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</si>
  <si>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</si>
  <si>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</si>
  <si>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</si>
  <si>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</si>
  <si>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</si>
  <si>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</si>
  <si>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</si>
  <si>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</si>
  <si>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</si>
  <si>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 - SERIES 2</t>
  </si>
  <si>
    <t>NIPPON INDIA FIXED HORIZON FUND - XXXVI - SERIES 8</t>
  </si>
  <si>
    <t>NIPPON INDIA FIXED HORIZON FUND - XXXVII - SERIES 03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</si>
  <si>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</si>
  <si>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</si>
  <si>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</si>
  <si>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</si>
  <si>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</si>
  <si>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</si>
  <si>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</si>
  <si>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</si>
  <si>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</si>
  <si>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</si>
  <si>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</si>
  <si>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</si>
  <si>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</si>
  <si>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</si>
  <si>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</si>
  <si>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</si>
  <si>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</si>
  <si>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</si>
  <si>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</si>
  <si>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</si>
  <si>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</si>
  <si>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</si>
  <si>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</si>
  <si>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</si>
  <si>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</si>
  <si>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</si>
  <si>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</si>
  <si>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</si>
  <si>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</si>
  <si>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</si>
  <si>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</si>
  <si>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</si>
  <si>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</si>
  <si>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</si>
  <si>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</si>
  <si>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</si>
  <si>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</si>
  <si>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</si>
  <si>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</si>
  <si>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</si>
  <si>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</si>
  <si>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</si>
  <si>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</si>
  <si>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</si>
  <si>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</si>
  <si>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</si>
  <si>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</si>
  <si>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</si>
  <si>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</si>
  <si>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</si>
  <si>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</si>
  <si>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</si>
  <si>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</si>
  <si>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</si>
  <si>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</si>
  <si>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</si>
  <si>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</si>
  <si>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</si>
  <si>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</si>
  <si>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</si>
  <si>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</si>
  <si>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</si>
  <si>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</si>
  <si>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</si>
  <si>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</si>
  <si>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</si>
  <si>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</si>
  <si>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</si>
  <si>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</si>
  <si>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</si>
  <si>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</si>
  <si>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</si>
  <si>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</si>
  <si>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</si>
  <si>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</si>
  <si>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</si>
  <si>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</si>
  <si>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</si>
  <si>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</si>
  <si>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</si>
  <si>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</si>
  <si>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</si>
  <si>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</si>
  <si>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Mutual Fund: Average Net Assets Under Management (AAUM) as on OCT 2021 (All figures in Rs. Crore)</t>
  </si>
  <si>
    <t>Table showing State wise /Union Territory wise contribution to AAUM of category of schemes as on Oct 2021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</si>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</sst>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68" t="s">
        <v>0</v>
      </c>
      <c r="B2" s="70" t="s">
        <v>1</v>
      </c>
      <c r="C2" s="73" t="s">
        <v>225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5"/>
    </row>
    <row r="3" spans="1:63" ht="18.75" thickBot="1">
      <c r="A3" s="69"/>
      <c r="B3" s="71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6" t="s">
        <v>3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8"/>
      <c r="AQ3" s="76" t="s">
        <v>4</v>
      </c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8"/>
      <c r="BK3" s="62" t="s">
        <v>30</v>
      </c>
    </row>
    <row r="4" spans="1:63" ht="18.75" thickBot="1">
      <c r="A4" s="69"/>
      <c r="B4" s="71"/>
      <c r="C4" s="65" t="s">
        <v>50</v>
      </c>
      <c r="D4" s="66"/>
      <c r="E4" s="66"/>
      <c r="F4" s="66"/>
      <c r="G4" s="66"/>
      <c r="H4" s="66"/>
      <c r="I4" s="66"/>
      <c r="J4" s="66"/>
      <c r="K4" s="66"/>
      <c r="L4" s="67"/>
      <c r="M4" s="65" t="s">
        <v>51</v>
      </c>
      <c r="N4" s="66"/>
      <c r="O4" s="66"/>
      <c r="P4" s="66"/>
      <c r="Q4" s="66"/>
      <c r="R4" s="66"/>
      <c r="S4" s="66"/>
      <c r="T4" s="66"/>
      <c r="U4" s="66"/>
      <c r="V4" s="67"/>
      <c r="W4" s="65" t="s">
        <v>50</v>
      </c>
      <c r="X4" s="66"/>
      <c r="Y4" s="66"/>
      <c r="Z4" s="66"/>
      <c r="AA4" s="66"/>
      <c r="AB4" s="66"/>
      <c r="AC4" s="66"/>
      <c r="AD4" s="66"/>
      <c r="AE4" s="66"/>
      <c r="AF4" s="67"/>
      <c r="AG4" s="65" t="s">
        <v>51</v>
      </c>
      <c r="AH4" s="66"/>
      <c r="AI4" s="66"/>
      <c r="AJ4" s="66"/>
      <c r="AK4" s="66"/>
      <c r="AL4" s="66"/>
      <c r="AM4" s="66"/>
      <c r="AN4" s="66"/>
      <c r="AO4" s="66"/>
      <c r="AP4" s="67"/>
      <c r="AQ4" s="65" t="s">
        <v>50</v>
      </c>
      <c r="AR4" s="66"/>
      <c r="AS4" s="66"/>
      <c r="AT4" s="66"/>
      <c r="AU4" s="66"/>
      <c r="AV4" s="66"/>
      <c r="AW4" s="66"/>
      <c r="AX4" s="66"/>
      <c r="AY4" s="66"/>
      <c r="AZ4" s="67"/>
      <c r="BA4" s="65" t="s">
        <v>51</v>
      </c>
      <c r="BB4" s="66"/>
      <c r="BC4" s="66"/>
      <c r="BD4" s="66"/>
      <c r="BE4" s="66"/>
      <c r="BF4" s="66"/>
      <c r="BG4" s="66"/>
      <c r="BH4" s="66"/>
      <c r="BI4" s="66"/>
      <c r="BJ4" s="67"/>
      <c r="BK4" s="63"/>
    </row>
    <row r="5" spans="1:63" ht="18" customHeight="1">
      <c r="A5" s="69"/>
      <c r="B5" s="71"/>
      <c r="C5" s="79" t="s">
        <v>5</v>
      </c>
      <c r="D5" s="80"/>
      <c r="E5" s="80"/>
      <c r="F5" s="80"/>
      <c r="G5" s="81"/>
      <c r="H5" s="82" t="s">
        <v>6</v>
      </c>
      <c r="I5" s="83"/>
      <c r="J5" s="83"/>
      <c r="K5" s="83"/>
      <c r="L5" s="84"/>
      <c r="M5" s="79" t="s">
        <v>5</v>
      </c>
      <c r="N5" s="80"/>
      <c r="O5" s="80"/>
      <c r="P5" s="80"/>
      <c r="Q5" s="81"/>
      <c r="R5" s="82" t="s">
        <v>6</v>
      </c>
      <c r="S5" s="83"/>
      <c r="T5" s="83"/>
      <c r="U5" s="83"/>
      <c r="V5" s="84"/>
      <c r="W5" s="79" t="s">
        <v>5</v>
      </c>
      <c r="X5" s="80"/>
      <c r="Y5" s="80"/>
      <c r="Z5" s="80"/>
      <c r="AA5" s="81"/>
      <c r="AB5" s="82" t="s">
        <v>6</v>
      </c>
      <c r="AC5" s="83"/>
      <c r="AD5" s="83"/>
      <c r="AE5" s="83"/>
      <c r="AF5" s="84"/>
      <c r="AG5" s="79" t="s">
        <v>5</v>
      </c>
      <c r="AH5" s="80"/>
      <c r="AI5" s="80"/>
      <c r="AJ5" s="80"/>
      <c r="AK5" s="81"/>
      <c r="AL5" s="82" t="s">
        <v>6</v>
      </c>
      <c r="AM5" s="83"/>
      <c r="AN5" s="83"/>
      <c r="AO5" s="83"/>
      <c r="AP5" s="84"/>
      <c r="AQ5" s="79" t="s">
        <v>5</v>
      </c>
      <c r="AR5" s="80"/>
      <c r="AS5" s="80"/>
      <c r="AT5" s="80"/>
      <c r="AU5" s="81"/>
      <c r="AV5" s="82" t="s">
        <v>6</v>
      </c>
      <c r="AW5" s="83"/>
      <c r="AX5" s="83"/>
      <c r="AY5" s="83"/>
      <c r="AZ5" s="84"/>
      <c r="BA5" s="79" t="s">
        <v>5</v>
      </c>
      <c r="BB5" s="80"/>
      <c r="BC5" s="80"/>
      <c r="BD5" s="80"/>
      <c r="BE5" s="81"/>
      <c r="BF5" s="82" t="s">
        <v>6</v>
      </c>
      <c r="BG5" s="83"/>
      <c r="BH5" s="83"/>
      <c r="BI5" s="83"/>
      <c r="BJ5" s="84"/>
      <c r="BK5" s="63"/>
    </row>
    <row r="6" spans="1:63" ht="15.75">
      <c r="A6" s="69"/>
      <c r="B6" s="72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4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33.934855350064396</v>
      </c>
      <c r="E9" s="22">
        <v>0</v>
      </c>
      <c r="F9" s="22">
        <v>0</v>
      </c>
      <c r="G9" s="23">
        <v>0</v>
      </c>
      <c r="H9" s="21">
        <v>246.00333996276638</v>
      </c>
      <c r="I9" s="22">
        <v>15551.449274650731</v>
      </c>
      <c r="J9" s="22">
        <v>1125.1109948931285</v>
      </c>
      <c r="K9" s="22">
        <v>0</v>
      </c>
      <c r="L9" s="23">
        <v>860.8096307690821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270.269696649707</v>
      </c>
      <c r="S9" s="22">
        <v>637.4084759924466</v>
      </c>
      <c r="T9" s="22">
        <v>82.1002115257093</v>
      </c>
      <c r="U9" s="22">
        <v>0</v>
      </c>
      <c r="V9" s="23">
        <v>130.26142040231488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312.05262199600884</v>
      </c>
      <c r="AW9" s="22">
        <v>1901.4436307743501</v>
      </c>
      <c r="AX9" s="22">
        <v>9.185054014999498</v>
      </c>
      <c r="AY9" s="22">
        <v>0</v>
      </c>
      <c r="AZ9" s="23">
        <v>767.5619833892547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192.55441081317846</v>
      </c>
      <c r="BG9" s="22">
        <v>157.05409919823774</v>
      </c>
      <c r="BH9" s="22">
        <v>14.0007830207737</v>
      </c>
      <c r="BI9" s="22">
        <v>0</v>
      </c>
      <c r="BJ9" s="23">
        <v>191.49431663090857</v>
      </c>
      <c r="BK9" s="24">
        <f>SUM(C9:BJ9)</f>
        <v>22482.694800033667</v>
      </c>
    </row>
    <row r="10" spans="1:63" s="25" customFormat="1" ht="15">
      <c r="A10" s="20"/>
      <c r="B10" s="7" t="s">
        <v>98</v>
      </c>
      <c r="C10" s="21">
        <v>0</v>
      </c>
      <c r="D10" s="22">
        <v>21.1020312140967</v>
      </c>
      <c r="E10" s="22">
        <v>0</v>
      </c>
      <c r="F10" s="22">
        <v>0</v>
      </c>
      <c r="G10" s="23">
        <v>0</v>
      </c>
      <c r="H10" s="21">
        <v>11.295781947995902</v>
      </c>
      <c r="I10" s="22">
        <v>4616.376210163611</v>
      </c>
      <c r="J10" s="22">
        <v>4.2411404446128</v>
      </c>
      <c r="K10" s="22">
        <v>0</v>
      </c>
      <c r="L10" s="23">
        <v>46.6032613544169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1.5627081791239004</v>
      </c>
      <c r="S10" s="22">
        <v>162.2725969446442</v>
      </c>
      <c r="T10" s="22">
        <v>15.760471013838401</v>
      </c>
      <c r="U10" s="22">
        <v>0</v>
      </c>
      <c r="V10" s="23">
        <v>3.4454046132564007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22.286671476987685</v>
      </c>
      <c r="AW10" s="22">
        <v>1998.8201957269976</v>
      </c>
      <c r="AX10" s="22">
        <v>1.8077446795482</v>
      </c>
      <c r="AY10" s="22">
        <v>0</v>
      </c>
      <c r="AZ10" s="23">
        <v>82.42266096246215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22.641670921614896</v>
      </c>
      <c r="BG10" s="22">
        <v>115.654575918481</v>
      </c>
      <c r="BH10" s="22">
        <v>9.779186982096402</v>
      </c>
      <c r="BI10" s="22">
        <v>0</v>
      </c>
      <c r="BJ10" s="23">
        <v>23.599835316336293</v>
      </c>
      <c r="BK10" s="24">
        <f>SUM(C10:BJ10)</f>
        <v>7159.6721478601185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55.036886564161094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257.29912191076227</v>
      </c>
      <c r="I11" s="27">
        <f t="shared" si="0"/>
        <v>20167.82548481434</v>
      </c>
      <c r="J11" s="27">
        <f t="shared" si="0"/>
        <v>1129.3521353377412</v>
      </c>
      <c r="K11" s="27">
        <f t="shared" si="0"/>
        <v>0</v>
      </c>
      <c r="L11" s="28">
        <f t="shared" si="0"/>
        <v>907.412892123499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271.8324048288309</v>
      </c>
      <c r="S11" s="27">
        <f t="shared" si="0"/>
        <v>799.6810729370908</v>
      </c>
      <c r="T11" s="27">
        <f t="shared" si="0"/>
        <v>97.8606825395477</v>
      </c>
      <c r="U11" s="27">
        <f t="shared" si="0"/>
        <v>0</v>
      </c>
      <c r="V11" s="28">
        <f t="shared" si="0"/>
        <v>133.7068250155713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334.33929347299653</v>
      </c>
      <c r="AW11" s="27">
        <f t="shared" si="1"/>
        <v>3900.2638265013475</v>
      </c>
      <c r="AX11" s="27">
        <f t="shared" si="1"/>
        <v>10.992798694547698</v>
      </c>
      <c r="AY11" s="27">
        <f t="shared" si="1"/>
        <v>0</v>
      </c>
      <c r="AZ11" s="28">
        <f t="shared" si="1"/>
        <v>849.9846443517168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215.19608173479335</v>
      </c>
      <c r="BG11" s="27">
        <f t="shared" si="1"/>
        <v>272.7086751167187</v>
      </c>
      <c r="BH11" s="27">
        <f t="shared" si="1"/>
        <v>23.7799700028701</v>
      </c>
      <c r="BI11" s="27">
        <f t="shared" si="1"/>
        <v>0</v>
      </c>
      <c r="BJ11" s="28">
        <f t="shared" si="1"/>
        <v>215.09415194724485</v>
      </c>
      <c r="BK11" s="29">
        <f t="shared" si="1"/>
        <v>29642.366947893785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45.7240135621935</v>
      </c>
      <c r="E14" s="22">
        <v>0</v>
      </c>
      <c r="F14" s="22">
        <v>0</v>
      </c>
      <c r="G14" s="23">
        <v>0</v>
      </c>
      <c r="H14" s="21">
        <v>95.35114574046281</v>
      </c>
      <c r="I14" s="22">
        <v>340.98876250593366</v>
      </c>
      <c r="J14" s="22">
        <v>0</v>
      </c>
      <c r="K14" s="22">
        <v>0</v>
      </c>
      <c r="L14" s="23">
        <v>248.1863720527661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40.06766745588793</v>
      </c>
      <c r="S14" s="22">
        <v>88.53381619406352</v>
      </c>
      <c r="T14" s="22">
        <v>1.748025336258</v>
      </c>
      <c r="U14" s="22">
        <v>0</v>
      </c>
      <c r="V14" s="23">
        <v>34.2890929670927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32.085792771905794</v>
      </c>
      <c r="AW14" s="22">
        <v>209.61899123107398</v>
      </c>
      <c r="AX14" s="22">
        <v>6.683806502741801</v>
      </c>
      <c r="AY14" s="22">
        <v>0</v>
      </c>
      <c r="AZ14" s="23">
        <v>125.73891486881814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12.732497222374302</v>
      </c>
      <c r="BG14" s="22">
        <v>16.9337157375471</v>
      </c>
      <c r="BH14" s="22">
        <v>3.2944812869999</v>
      </c>
      <c r="BI14" s="22">
        <v>0</v>
      </c>
      <c r="BJ14" s="23">
        <v>22.969097096896895</v>
      </c>
      <c r="BK14" s="24">
        <f>SUM(C14:BJ14)</f>
        <v>1324.946192533016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45.7240135621935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95.35114574046281</v>
      </c>
      <c r="I15" s="27">
        <f t="shared" si="2"/>
        <v>340.98876250593366</v>
      </c>
      <c r="J15" s="27">
        <f t="shared" si="2"/>
        <v>0</v>
      </c>
      <c r="K15" s="27">
        <f t="shared" si="2"/>
        <v>0</v>
      </c>
      <c r="L15" s="28">
        <f t="shared" si="2"/>
        <v>248.1863720527661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40.06766745588793</v>
      </c>
      <c r="S15" s="27">
        <f t="shared" si="2"/>
        <v>88.53381619406352</v>
      </c>
      <c r="T15" s="27">
        <f t="shared" si="2"/>
        <v>1.748025336258</v>
      </c>
      <c r="U15" s="27">
        <f t="shared" si="2"/>
        <v>0</v>
      </c>
      <c r="V15" s="28">
        <f t="shared" si="2"/>
        <v>34.2890929670927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32.085792771905794</v>
      </c>
      <c r="AW15" s="27">
        <f t="shared" si="2"/>
        <v>209.61899123107398</v>
      </c>
      <c r="AX15" s="27">
        <f t="shared" si="2"/>
        <v>6.683806502741801</v>
      </c>
      <c r="AY15" s="27">
        <f t="shared" si="2"/>
        <v>0</v>
      </c>
      <c r="AZ15" s="28">
        <f t="shared" si="2"/>
        <v>125.73891486881814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12.732497222374302</v>
      </c>
      <c r="BG15" s="27">
        <f t="shared" si="2"/>
        <v>16.9337157375471</v>
      </c>
      <c r="BH15" s="27">
        <f t="shared" si="2"/>
        <v>3.2944812869999</v>
      </c>
      <c r="BI15" s="27">
        <f t="shared" si="2"/>
        <v>0</v>
      </c>
      <c r="BJ15" s="28">
        <f t="shared" si="2"/>
        <v>22.969097096896895</v>
      </c>
      <c r="BK15" s="28">
        <f t="shared" si="2"/>
        <v>1324.946192533016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0.5196642176774</v>
      </c>
      <c r="E18" s="22">
        <v>0</v>
      </c>
      <c r="F18" s="22">
        <v>0</v>
      </c>
      <c r="G18" s="23">
        <v>0</v>
      </c>
      <c r="H18" s="21">
        <v>0.09252217693530002</v>
      </c>
      <c r="I18" s="22">
        <v>0</v>
      </c>
      <c r="J18" s="22">
        <v>0</v>
      </c>
      <c r="K18" s="22">
        <v>0</v>
      </c>
      <c r="L18" s="23">
        <v>0.4042398734514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0.0388731411288</v>
      </c>
      <c r="S18" s="22">
        <v>0</v>
      </c>
      <c r="T18" s="22">
        <v>0</v>
      </c>
      <c r="U18" s="22">
        <v>0</v>
      </c>
      <c r="V18" s="23">
        <v>0.0842471333547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0.39577072586979994</v>
      </c>
      <c r="AW18" s="22">
        <v>1.758512589445159</v>
      </c>
      <c r="AX18" s="22">
        <v>0</v>
      </c>
      <c r="AY18" s="22">
        <v>0</v>
      </c>
      <c r="AZ18" s="23">
        <v>0.7667209363867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0.36880847557939994</v>
      </c>
      <c r="BG18" s="22">
        <v>0.0245885180645</v>
      </c>
      <c r="BH18" s="22">
        <v>0</v>
      </c>
      <c r="BI18" s="22">
        <v>0</v>
      </c>
      <c r="BJ18" s="23">
        <v>0.18989986596759997</v>
      </c>
      <c r="BK18" s="24">
        <f aca="true" t="shared" si="3" ref="BK18:BK29">SUM(C18:BJ18)</f>
        <v>4.643847653860759</v>
      </c>
    </row>
    <row r="19" spans="1:63" s="25" customFormat="1" ht="15">
      <c r="A19" s="20"/>
      <c r="B19" s="7" t="s">
        <v>101</v>
      </c>
      <c r="C19" s="21">
        <v>0</v>
      </c>
      <c r="D19" s="22">
        <v>0.5156094226774</v>
      </c>
      <c r="E19" s="22">
        <v>0</v>
      </c>
      <c r="F19" s="22">
        <v>0</v>
      </c>
      <c r="G19" s="23">
        <v>0</v>
      </c>
      <c r="H19" s="21">
        <v>0.0536263900321</v>
      </c>
      <c r="I19" s="22">
        <v>0.055853176580599996</v>
      </c>
      <c r="J19" s="22">
        <v>0</v>
      </c>
      <c r="K19" s="22">
        <v>0</v>
      </c>
      <c r="L19" s="23">
        <v>0.3352975765161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0.049611567741800006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0.19831692425729996</v>
      </c>
      <c r="AW19" s="22">
        <v>1.0287965478135843</v>
      </c>
      <c r="AX19" s="22">
        <v>0</v>
      </c>
      <c r="AY19" s="22">
        <v>0</v>
      </c>
      <c r="AZ19" s="23">
        <v>0.8894421939995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0.07815110993510001</v>
      </c>
      <c r="BG19" s="22">
        <v>0</v>
      </c>
      <c r="BH19" s="22">
        <v>0</v>
      </c>
      <c r="BI19" s="22">
        <v>0</v>
      </c>
      <c r="BJ19" s="23">
        <v>0.21971148916120004</v>
      </c>
      <c r="BK19" s="24">
        <f t="shared" si="3"/>
        <v>3.4244163987146847</v>
      </c>
    </row>
    <row r="20" spans="1:63" s="25" customFormat="1" ht="15">
      <c r="A20" s="20"/>
      <c r="B20" s="7" t="s">
        <v>192</v>
      </c>
      <c r="C20" s="21">
        <v>0</v>
      </c>
      <c r="D20" s="22">
        <v>0.5690961290322</v>
      </c>
      <c r="E20" s="22">
        <v>0</v>
      </c>
      <c r="F20" s="22">
        <v>0</v>
      </c>
      <c r="G20" s="23">
        <v>0</v>
      </c>
      <c r="H20" s="21">
        <v>0.0318693832256</v>
      </c>
      <c r="I20" s="22">
        <v>0</v>
      </c>
      <c r="J20" s="22">
        <v>0</v>
      </c>
      <c r="K20" s="22">
        <v>0</v>
      </c>
      <c r="L20" s="23">
        <v>199.39648711347527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0.0126853713225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0.0086298040645</v>
      </c>
      <c r="AW20" s="22">
        <v>0</v>
      </c>
      <c r="AX20" s="22">
        <v>0</v>
      </c>
      <c r="AY20" s="22">
        <v>0</v>
      </c>
      <c r="AZ20" s="23">
        <v>0.111279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0.00283875</v>
      </c>
      <c r="BG20" s="22">
        <v>0</v>
      </c>
      <c r="BH20" s="22">
        <v>0</v>
      </c>
      <c r="BI20" s="22">
        <v>0</v>
      </c>
      <c r="BJ20" s="23">
        <v>0.0442845</v>
      </c>
      <c r="BK20" s="24">
        <f t="shared" si="3"/>
        <v>200.17717005112007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0.5594352901280001</v>
      </c>
      <c r="I21" s="22">
        <v>3.2778246893867</v>
      </c>
      <c r="J21" s="22">
        <v>0.21940241935479998</v>
      </c>
      <c r="K21" s="22">
        <v>0</v>
      </c>
      <c r="L21" s="23">
        <v>17.6502152818374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0.3102139407412001</v>
      </c>
      <c r="S21" s="22">
        <v>4.596041880644901</v>
      </c>
      <c r="T21" s="22">
        <v>0</v>
      </c>
      <c r="U21" s="22">
        <v>0</v>
      </c>
      <c r="V21" s="23">
        <v>2.7578662211604996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6.019966313024502</v>
      </c>
      <c r="AW21" s="22">
        <v>25.258552322524608</v>
      </c>
      <c r="AX21" s="22">
        <v>0</v>
      </c>
      <c r="AY21" s="22">
        <v>0</v>
      </c>
      <c r="AZ21" s="23">
        <v>58.4583438667936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1.4721726528013</v>
      </c>
      <c r="BG21" s="22">
        <v>8.7381962552249</v>
      </c>
      <c r="BH21" s="22">
        <v>0.44585269354830004</v>
      </c>
      <c r="BI21" s="22">
        <v>0</v>
      </c>
      <c r="BJ21" s="23">
        <v>8.5714357545444</v>
      </c>
      <c r="BK21" s="24">
        <f t="shared" si="3"/>
        <v>138.33551958171512</v>
      </c>
    </row>
    <row r="22" spans="1:63" s="25" customFormat="1" ht="15">
      <c r="A22" s="20"/>
      <c r="B22" s="7" t="s">
        <v>103</v>
      </c>
      <c r="C22" s="21">
        <v>0</v>
      </c>
      <c r="D22" s="22">
        <v>1.4039638709677</v>
      </c>
      <c r="E22" s="22">
        <v>0</v>
      </c>
      <c r="F22" s="22">
        <v>0</v>
      </c>
      <c r="G22" s="23">
        <v>0</v>
      </c>
      <c r="H22" s="21">
        <v>0.048123780064</v>
      </c>
      <c r="I22" s="22">
        <v>32.3754068645159</v>
      </c>
      <c r="J22" s="22">
        <v>0</v>
      </c>
      <c r="K22" s="22">
        <v>0</v>
      </c>
      <c r="L22" s="23">
        <v>2.8246202300964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0.015443602580400001</v>
      </c>
      <c r="S22" s="22">
        <v>0</v>
      </c>
      <c r="T22" s="22">
        <v>0</v>
      </c>
      <c r="U22" s="22">
        <v>0</v>
      </c>
      <c r="V22" s="23">
        <v>0.7866120359353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0.09799489870859998</v>
      </c>
      <c r="AW22" s="22">
        <v>13.998538307844857</v>
      </c>
      <c r="AX22" s="22">
        <v>0</v>
      </c>
      <c r="AY22" s="22">
        <v>0</v>
      </c>
      <c r="AZ22" s="23">
        <v>5.4691034652895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0.041426573064</v>
      </c>
      <c r="BG22" s="22">
        <v>0</v>
      </c>
      <c r="BH22" s="22">
        <v>0</v>
      </c>
      <c r="BI22" s="22">
        <v>0</v>
      </c>
      <c r="BJ22" s="23">
        <v>0.32038035483859995</v>
      </c>
      <c r="BK22" s="24">
        <f t="shared" si="3"/>
        <v>57.381613983905254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0.16308861558030002</v>
      </c>
      <c r="I23" s="22">
        <v>9.9590437943545</v>
      </c>
      <c r="J23" s="22">
        <v>0</v>
      </c>
      <c r="K23" s="22">
        <v>0</v>
      </c>
      <c r="L23" s="23">
        <v>1.2706073853867001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0.0157676409996</v>
      </c>
      <c r="S23" s="22">
        <v>0.3495334306451</v>
      </c>
      <c r="T23" s="22">
        <v>0</v>
      </c>
      <c r="U23" s="22">
        <v>0</v>
      </c>
      <c r="V23" s="23">
        <v>0.25642971774190004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0.24367200248329998</v>
      </c>
      <c r="AW23" s="22">
        <v>1.063098681166876</v>
      </c>
      <c r="AX23" s="22">
        <v>0</v>
      </c>
      <c r="AY23" s="22">
        <v>0</v>
      </c>
      <c r="AZ23" s="23">
        <v>16.011164785966198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0.017223402580399998</v>
      </c>
      <c r="BG23" s="22">
        <v>2.3486458064516</v>
      </c>
      <c r="BH23" s="22">
        <v>0</v>
      </c>
      <c r="BI23" s="22">
        <v>0</v>
      </c>
      <c r="BJ23" s="23">
        <v>1.0492048338062</v>
      </c>
      <c r="BK23" s="24">
        <f t="shared" si="3"/>
        <v>32.74748009716267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0.0362183184836</v>
      </c>
      <c r="I24" s="22">
        <v>0</v>
      </c>
      <c r="J24" s="22">
        <v>0</v>
      </c>
      <c r="K24" s="22">
        <v>0</v>
      </c>
      <c r="L24" s="23">
        <v>1.1588035096771998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0.020338080548099997</v>
      </c>
      <c r="S24" s="22">
        <v>0</v>
      </c>
      <c r="T24" s="22">
        <v>0</v>
      </c>
      <c r="U24" s="22">
        <v>0</v>
      </c>
      <c r="V24" s="23">
        <v>0.6734758169354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0.0391266886449</v>
      </c>
      <c r="AW24" s="22">
        <v>0.42961244674819543</v>
      </c>
      <c r="AX24" s="22">
        <v>0</v>
      </c>
      <c r="AY24" s="22">
        <v>0</v>
      </c>
      <c r="AZ24" s="23">
        <v>12.885353466514902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0.017227644354500003</v>
      </c>
      <c r="BG24" s="22">
        <v>0</v>
      </c>
      <c r="BH24" s="22">
        <v>0</v>
      </c>
      <c r="BI24" s="22">
        <v>0</v>
      </c>
      <c r="BJ24" s="23">
        <v>0.2343383225804</v>
      </c>
      <c r="BK24" s="24">
        <f t="shared" si="3"/>
        <v>15.494494294487199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0.08970056887030001</v>
      </c>
      <c r="I25" s="22">
        <v>117.3048095580642</v>
      </c>
      <c r="J25" s="22">
        <v>0</v>
      </c>
      <c r="K25" s="22">
        <v>0</v>
      </c>
      <c r="L25" s="23">
        <v>15.3322387270964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0.0735055495477</v>
      </c>
      <c r="S25" s="22">
        <v>9.915316935483801</v>
      </c>
      <c r="T25" s="22">
        <v>0</v>
      </c>
      <c r="U25" s="22">
        <v>0</v>
      </c>
      <c r="V25" s="23">
        <v>0.2739985460966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0.2159073959021</v>
      </c>
      <c r="AW25" s="22">
        <v>10.089164286132895</v>
      </c>
      <c r="AX25" s="22">
        <v>0</v>
      </c>
      <c r="AY25" s="22">
        <v>0</v>
      </c>
      <c r="AZ25" s="23">
        <v>12.826513365030099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0.22197605858019998</v>
      </c>
      <c r="BG25" s="22">
        <v>4.594387903225799</v>
      </c>
      <c r="BH25" s="22">
        <v>0</v>
      </c>
      <c r="BI25" s="22">
        <v>0</v>
      </c>
      <c r="BJ25" s="23">
        <v>0.138703318516</v>
      </c>
      <c r="BK25" s="24">
        <f t="shared" si="3"/>
        <v>171.07622221254613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0.16572594396740004</v>
      </c>
      <c r="I26" s="22">
        <v>140.42326064516078</v>
      </c>
      <c r="J26" s="22">
        <v>0</v>
      </c>
      <c r="K26" s="22">
        <v>0</v>
      </c>
      <c r="L26" s="23">
        <v>4.5949110322251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0.06749320416099999</v>
      </c>
      <c r="S26" s="22">
        <v>0.9114264464516001</v>
      </c>
      <c r="T26" s="22">
        <v>0</v>
      </c>
      <c r="U26" s="22">
        <v>0</v>
      </c>
      <c r="V26" s="23">
        <v>1.1746644882902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0.0716434535478</v>
      </c>
      <c r="AW26" s="22">
        <v>0.19061101278668469</v>
      </c>
      <c r="AX26" s="22">
        <v>0</v>
      </c>
      <c r="AY26" s="22">
        <v>0</v>
      </c>
      <c r="AZ26" s="23">
        <v>9.5515704453859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0.0335212475803</v>
      </c>
      <c r="BG26" s="22">
        <v>0</v>
      </c>
      <c r="BH26" s="22">
        <v>0</v>
      </c>
      <c r="BI26" s="22">
        <v>0</v>
      </c>
      <c r="BJ26" s="23">
        <v>0.0262911741935</v>
      </c>
      <c r="BK26" s="24">
        <f t="shared" si="3"/>
        <v>157.21111909375026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0.6096960397087</v>
      </c>
      <c r="I27" s="22">
        <v>3.7033849947416</v>
      </c>
      <c r="J27" s="22">
        <v>0</v>
      </c>
      <c r="K27" s="22">
        <v>0</v>
      </c>
      <c r="L27" s="23">
        <v>16.6042301210634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0.4250028165798</v>
      </c>
      <c r="S27" s="22">
        <v>1.6637230524191</v>
      </c>
      <c r="T27" s="22">
        <v>0</v>
      </c>
      <c r="U27" s="22">
        <v>0</v>
      </c>
      <c r="V27" s="23">
        <v>8.6051695931931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3.4202588967056</v>
      </c>
      <c r="AW27" s="22">
        <v>16.617417887217883</v>
      </c>
      <c r="AX27" s="22">
        <v>0.5939475806451</v>
      </c>
      <c r="AY27" s="22">
        <v>0</v>
      </c>
      <c r="AZ27" s="23">
        <v>37.8004314303158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1.7873278359648006</v>
      </c>
      <c r="BG27" s="22">
        <v>0.3029013871289</v>
      </c>
      <c r="BH27" s="22">
        <v>0</v>
      </c>
      <c r="BI27" s="22">
        <v>0</v>
      </c>
      <c r="BJ27" s="23">
        <v>19.2677726211268</v>
      </c>
      <c r="BK27" s="24">
        <f t="shared" si="3"/>
        <v>111.40126425681058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0.1893863041289</v>
      </c>
      <c r="I28" s="22">
        <v>112.03795693048349</v>
      </c>
      <c r="J28" s="22">
        <v>0</v>
      </c>
      <c r="K28" s="22">
        <v>0</v>
      </c>
      <c r="L28" s="23">
        <v>12.190094770644698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0.0032971153225</v>
      </c>
      <c r="S28" s="22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0.061637886290099995</v>
      </c>
      <c r="AW28" s="22">
        <v>7.072089097123303</v>
      </c>
      <c r="AX28" s="22">
        <v>0</v>
      </c>
      <c r="AY28" s="22">
        <v>0</v>
      </c>
      <c r="AZ28" s="23">
        <v>6.568509488580001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0.0740397959031</v>
      </c>
      <c r="BG28" s="22">
        <v>0</v>
      </c>
      <c r="BH28" s="22">
        <v>0</v>
      </c>
      <c r="BI28" s="22">
        <v>0</v>
      </c>
      <c r="BJ28" s="23">
        <v>0.0841586445805</v>
      </c>
      <c r="BK28" s="24">
        <f t="shared" si="3"/>
        <v>138.28117003305658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0.3629456929671</v>
      </c>
      <c r="I29" s="22">
        <v>1.0542885099354</v>
      </c>
      <c r="J29" s="22">
        <v>0</v>
      </c>
      <c r="K29" s="22">
        <v>0</v>
      </c>
      <c r="L29" s="23">
        <v>9.949311159322002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0.0459092854834</v>
      </c>
      <c r="S29" s="22">
        <v>0</v>
      </c>
      <c r="T29" s="22">
        <v>0</v>
      </c>
      <c r="U29" s="22">
        <v>0</v>
      </c>
      <c r="V29" s="23">
        <v>0.46079429748370004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0.5517772210958</v>
      </c>
      <c r="AW29" s="22">
        <v>2.8189382717430154</v>
      </c>
      <c r="AX29" s="22">
        <v>0</v>
      </c>
      <c r="AY29" s="22">
        <v>0</v>
      </c>
      <c r="AZ29" s="23">
        <v>16.225199944449397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0.1189510909672</v>
      </c>
      <c r="BG29" s="22">
        <v>0.47905402987090007</v>
      </c>
      <c r="BH29" s="22">
        <v>0</v>
      </c>
      <c r="BI29" s="22">
        <v>0</v>
      </c>
      <c r="BJ29" s="23">
        <v>1.0675838510643</v>
      </c>
      <c r="BK29" s="24">
        <f t="shared" si="3"/>
        <v>33.13475335438222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0.17109131167670003</v>
      </c>
      <c r="I30" s="22">
        <v>110.04137096774168</v>
      </c>
      <c r="J30" s="22">
        <v>0</v>
      </c>
      <c r="K30" s="22">
        <v>0</v>
      </c>
      <c r="L30" s="23">
        <v>99.25298843703179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0.13499246490290004</v>
      </c>
      <c r="S30" s="22">
        <v>14.8164665161289</v>
      </c>
      <c r="T30" s="22">
        <v>0</v>
      </c>
      <c r="U30" s="22">
        <v>0</v>
      </c>
      <c r="V30" s="23">
        <v>5.143913188870799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0.4388506973855999</v>
      </c>
      <c r="AW30" s="22">
        <v>12.333479394358058</v>
      </c>
      <c r="AX30" s="22">
        <v>0</v>
      </c>
      <c r="AY30" s="22">
        <v>0</v>
      </c>
      <c r="AZ30" s="23">
        <v>23.744822285222398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0.1175016914186</v>
      </c>
      <c r="BG30" s="22">
        <v>0</v>
      </c>
      <c r="BH30" s="22">
        <v>0</v>
      </c>
      <c r="BI30" s="22">
        <v>0</v>
      </c>
      <c r="BJ30" s="23">
        <v>1.1797410258062</v>
      </c>
      <c r="BK30" s="24">
        <f aca="true" t="shared" si="4" ref="BK30:BK39">SUM(C30:BJ30)</f>
        <v>267.37521798054365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0.39650564316079995</v>
      </c>
      <c r="I31" s="22">
        <v>4.0647223683224</v>
      </c>
      <c r="J31" s="22">
        <v>0</v>
      </c>
      <c r="K31" s="22">
        <v>0</v>
      </c>
      <c r="L31" s="23">
        <v>4.976864011709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0.23948509806400003</v>
      </c>
      <c r="S31" s="22">
        <v>5.0500380483869</v>
      </c>
      <c r="T31" s="22">
        <v>0</v>
      </c>
      <c r="U31" s="22">
        <v>0</v>
      </c>
      <c r="V31" s="23">
        <v>3.1147081704832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1.2193940762550999</v>
      </c>
      <c r="AW31" s="22">
        <v>2.9777683463303752</v>
      </c>
      <c r="AX31" s="22">
        <v>0</v>
      </c>
      <c r="AY31" s="22">
        <v>0</v>
      </c>
      <c r="AZ31" s="23">
        <v>16.2132408122858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1.8862746447710002</v>
      </c>
      <c r="BG31" s="22">
        <v>1.7338194999996002</v>
      </c>
      <c r="BH31" s="22">
        <v>0</v>
      </c>
      <c r="BI31" s="22">
        <v>0</v>
      </c>
      <c r="BJ31" s="23">
        <v>6.518831952739201</v>
      </c>
      <c r="BK31" s="24">
        <f t="shared" si="4"/>
        <v>48.39165267250737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0.11824029209629999</v>
      </c>
      <c r="I32" s="22">
        <v>57.602185310032006</v>
      </c>
      <c r="J32" s="22">
        <v>0</v>
      </c>
      <c r="K32" s="22">
        <v>0</v>
      </c>
      <c r="L32" s="23">
        <v>51.57957600609619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0.06477820112829999</v>
      </c>
      <c r="S32" s="22">
        <v>0.0323228387096</v>
      </c>
      <c r="T32" s="22">
        <v>0</v>
      </c>
      <c r="U32" s="22">
        <v>0</v>
      </c>
      <c r="V32" s="23">
        <v>0.484165094032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0.30899781206329996</v>
      </c>
      <c r="AW32" s="22">
        <v>2.658810655068937</v>
      </c>
      <c r="AX32" s="22">
        <v>0</v>
      </c>
      <c r="AY32" s="22">
        <v>0</v>
      </c>
      <c r="AZ32" s="23">
        <v>9.187467899773202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0.1583543237089</v>
      </c>
      <c r="BG32" s="22">
        <v>0</v>
      </c>
      <c r="BH32" s="22">
        <v>0</v>
      </c>
      <c r="BI32" s="22">
        <v>0</v>
      </c>
      <c r="BJ32" s="23">
        <v>2.5450583210963003</v>
      </c>
      <c r="BK32" s="24">
        <f t="shared" si="4"/>
        <v>124.73995675380505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0.2612840227738</v>
      </c>
      <c r="I33" s="22">
        <v>372.72575928093516</v>
      </c>
      <c r="J33" s="22">
        <v>0</v>
      </c>
      <c r="K33" s="22">
        <v>0</v>
      </c>
      <c r="L33" s="23">
        <v>24.623667975741295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0.0678743709676</v>
      </c>
      <c r="S33" s="22">
        <v>1.4130797612903</v>
      </c>
      <c r="T33" s="22">
        <v>0</v>
      </c>
      <c r="U33" s="22">
        <v>0</v>
      </c>
      <c r="V33" s="23">
        <v>2.3493242303869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0.5048272007732</v>
      </c>
      <c r="AW33" s="22">
        <v>1.2864619807027071</v>
      </c>
      <c r="AX33" s="22">
        <v>0</v>
      </c>
      <c r="AY33" s="22">
        <v>0</v>
      </c>
      <c r="AZ33" s="23">
        <v>14.521714538030402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0.11260608822519999</v>
      </c>
      <c r="BG33" s="22">
        <v>0</v>
      </c>
      <c r="BH33" s="22">
        <v>0</v>
      </c>
      <c r="BI33" s="22">
        <v>0</v>
      </c>
      <c r="BJ33" s="23">
        <v>27.039477497741498</v>
      </c>
      <c r="BK33" s="24">
        <f t="shared" si="4"/>
        <v>444.90607694756807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0.05237841361240001</v>
      </c>
      <c r="I34" s="22">
        <v>98.04826193548351</v>
      </c>
      <c r="J34" s="22">
        <v>0</v>
      </c>
      <c r="K34" s="22">
        <v>0</v>
      </c>
      <c r="L34" s="23">
        <v>6.0657105709029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0.0072246074835999995</v>
      </c>
      <c r="S34" s="22">
        <v>0</v>
      </c>
      <c r="T34" s="22">
        <v>0</v>
      </c>
      <c r="U34" s="22">
        <v>0</v>
      </c>
      <c r="V34" s="23">
        <v>0.0012965593225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0.4521927596441999</v>
      </c>
      <c r="AW34" s="22">
        <v>1.1783546499016495</v>
      </c>
      <c r="AX34" s="22">
        <v>0</v>
      </c>
      <c r="AY34" s="22">
        <v>0</v>
      </c>
      <c r="AZ34" s="23">
        <v>36.757811902515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0.019852929999899998</v>
      </c>
      <c r="BG34" s="22">
        <v>0</v>
      </c>
      <c r="BH34" s="22">
        <v>0</v>
      </c>
      <c r="BI34" s="22">
        <v>0</v>
      </c>
      <c r="BJ34" s="23">
        <v>0.22414598387089998</v>
      </c>
      <c r="BK34" s="24">
        <f>SUM(C34:BJ34)</f>
        <v>142.80723031273655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0.1053411941931</v>
      </c>
      <c r="I35" s="22">
        <v>120.83782366229002</v>
      </c>
      <c r="J35" s="22">
        <v>0</v>
      </c>
      <c r="K35" s="22">
        <v>0</v>
      </c>
      <c r="L35" s="23">
        <v>12.9995271821286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0.0308316794837</v>
      </c>
      <c r="S35" s="22">
        <v>0</v>
      </c>
      <c r="T35" s="22">
        <v>0</v>
      </c>
      <c r="U35" s="22">
        <v>0</v>
      </c>
      <c r="V35" s="23">
        <v>1.2861569978064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0.08415421270890001</v>
      </c>
      <c r="AW35" s="22">
        <v>0.36988003214314785</v>
      </c>
      <c r="AX35" s="22">
        <v>0</v>
      </c>
      <c r="AY35" s="22">
        <v>0</v>
      </c>
      <c r="AZ35" s="23">
        <v>3.8513930188700995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0.0344381305803</v>
      </c>
      <c r="BG35" s="22">
        <v>0</v>
      </c>
      <c r="BH35" s="22">
        <v>0</v>
      </c>
      <c r="BI35" s="22">
        <v>0</v>
      </c>
      <c r="BJ35" s="23">
        <v>2.2958070967741</v>
      </c>
      <c r="BK35" s="24">
        <f t="shared" si="4"/>
        <v>141.89535320697837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0.9581450570956999</v>
      </c>
      <c r="I36" s="22">
        <v>12.5660980023224</v>
      </c>
      <c r="J36" s="22">
        <v>0</v>
      </c>
      <c r="K36" s="22">
        <v>0</v>
      </c>
      <c r="L36" s="23">
        <v>11.8128597398377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0.6112230801598</v>
      </c>
      <c r="S36" s="22">
        <v>0.029231435483800004</v>
      </c>
      <c r="T36" s="22">
        <v>0</v>
      </c>
      <c r="U36" s="22">
        <v>0</v>
      </c>
      <c r="V36" s="23">
        <v>6.992749945515301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4.421491723666801</v>
      </c>
      <c r="AW36" s="22">
        <v>19.052256469157445</v>
      </c>
      <c r="AX36" s="22">
        <v>0.1149487096774</v>
      </c>
      <c r="AY36" s="22">
        <v>0</v>
      </c>
      <c r="AZ36" s="23">
        <v>28.3527553499924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3.330350666022</v>
      </c>
      <c r="BG36" s="22">
        <v>7.763043865741301</v>
      </c>
      <c r="BH36" s="22">
        <v>0</v>
      </c>
      <c r="BI36" s="22">
        <v>0</v>
      </c>
      <c r="BJ36" s="23">
        <v>30.4392336072532</v>
      </c>
      <c r="BK36" s="24">
        <f t="shared" si="4"/>
        <v>126.44438765192524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0.080500383709</v>
      </c>
      <c r="I37" s="22">
        <v>24.182362551612595</v>
      </c>
      <c r="J37" s="22">
        <v>0</v>
      </c>
      <c r="K37" s="22">
        <v>0</v>
      </c>
      <c r="L37" s="23">
        <v>3.7406725483867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0.0192735605481</v>
      </c>
      <c r="S37" s="22">
        <v>0</v>
      </c>
      <c r="T37" s="22">
        <v>0</v>
      </c>
      <c r="U37" s="22">
        <v>0</v>
      </c>
      <c r="V37" s="23">
        <v>11.2586674389032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0.07588384190299999</v>
      </c>
      <c r="AW37" s="22">
        <v>9.711098025870015</v>
      </c>
      <c r="AX37" s="22">
        <v>0</v>
      </c>
      <c r="AY37" s="22">
        <v>0</v>
      </c>
      <c r="AZ37" s="23">
        <v>5.956976033612199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0.019759093709400002</v>
      </c>
      <c r="BG37" s="22">
        <v>0</v>
      </c>
      <c r="BH37" s="22">
        <v>0</v>
      </c>
      <c r="BI37" s="22">
        <v>0</v>
      </c>
      <c r="BJ37" s="23">
        <v>0.673675648387</v>
      </c>
      <c r="BK37" s="24">
        <f t="shared" si="4"/>
        <v>55.718869126641216</v>
      </c>
    </row>
    <row r="38" spans="1:63" s="25" customFormat="1" ht="1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0.061481950644899995</v>
      </c>
      <c r="I38" s="22">
        <v>9.7076758064515</v>
      </c>
      <c r="J38" s="22">
        <v>0</v>
      </c>
      <c r="K38" s="22">
        <v>0</v>
      </c>
      <c r="L38" s="23">
        <v>14.7662993584834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0.0246033081928</v>
      </c>
      <c r="S38" s="22">
        <v>0</v>
      </c>
      <c r="T38" s="22">
        <v>0</v>
      </c>
      <c r="U38" s="22">
        <v>0</v>
      </c>
      <c r="V38" s="23">
        <v>0.006471783870900001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13.445895155644799</v>
      </c>
      <c r="AW38" s="22">
        <v>3.331547833154097</v>
      </c>
      <c r="AX38" s="22">
        <v>0</v>
      </c>
      <c r="AY38" s="22">
        <v>0</v>
      </c>
      <c r="AZ38" s="23">
        <v>9.174835046999602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0.023768441935</v>
      </c>
      <c r="BG38" s="22">
        <v>0</v>
      </c>
      <c r="BH38" s="22">
        <v>0</v>
      </c>
      <c r="BI38" s="22">
        <v>0</v>
      </c>
      <c r="BJ38" s="23">
        <v>0.9250292168063</v>
      </c>
      <c r="BK38" s="24">
        <f t="shared" si="4"/>
        <v>51.467607902183296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1.1417815781286</v>
      </c>
      <c r="I39" s="22">
        <v>1.2665187581934</v>
      </c>
      <c r="J39" s="22">
        <v>4.8271026774193</v>
      </c>
      <c r="K39" s="22">
        <v>0</v>
      </c>
      <c r="L39" s="23">
        <v>3.1045708583216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0.5405049475799001</v>
      </c>
      <c r="S39" s="22">
        <v>0.9894889970966999</v>
      </c>
      <c r="T39" s="22">
        <v>2.5075858064516</v>
      </c>
      <c r="U39" s="22">
        <v>0</v>
      </c>
      <c r="V39" s="23">
        <v>10.633447560128499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2.2425404607401003</v>
      </c>
      <c r="AW39" s="22">
        <v>3.971527062611983</v>
      </c>
      <c r="AX39" s="22">
        <v>0</v>
      </c>
      <c r="AY39" s="22">
        <v>0</v>
      </c>
      <c r="AZ39" s="23">
        <v>13.290382222160098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3.1755531286102006</v>
      </c>
      <c r="BG39" s="22">
        <v>9.816779810999698</v>
      </c>
      <c r="BH39" s="22">
        <v>0.0618885</v>
      </c>
      <c r="BI39" s="22">
        <v>0</v>
      </c>
      <c r="BJ39" s="23">
        <v>11.7669762620633</v>
      </c>
      <c r="BK39" s="24">
        <f t="shared" si="4"/>
        <v>69.33664863050498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0.06249188761250001</v>
      </c>
      <c r="I40" s="22">
        <v>7.238442580645001</v>
      </c>
      <c r="J40" s="22">
        <v>0</v>
      </c>
      <c r="K40" s="22">
        <v>0</v>
      </c>
      <c r="L40" s="23">
        <v>1.4874999503222999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0.016889699354600003</v>
      </c>
      <c r="S40" s="22">
        <v>3.1366584516127998</v>
      </c>
      <c r="T40" s="22">
        <v>0</v>
      </c>
      <c r="U40" s="22">
        <v>0</v>
      </c>
      <c r="V40" s="23">
        <v>0.012667274516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0.1365174250638</v>
      </c>
      <c r="AW40" s="22">
        <v>8.506013318444067</v>
      </c>
      <c r="AX40" s="22">
        <v>0</v>
      </c>
      <c r="AY40" s="22">
        <v>0</v>
      </c>
      <c r="AZ40" s="23">
        <v>2.668043157774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0.0263827974191</v>
      </c>
      <c r="BG40" s="22">
        <v>0</v>
      </c>
      <c r="BH40" s="22">
        <v>0</v>
      </c>
      <c r="BI40" s="22">
        <v>0</v>
      </c>
      <c r="BJ40" s="23">
        <v>1.4581194338709</v>
      </c>
      <c r="BK40" s="24">
        <f>SUM(C40:BJ40)</f>
        <v>24.74972597663507</v>
      </c>
    </row>
    <row r="41" spans="1:63" s="25" customFormat="1" ht="1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0.034343629096699996</v>
      </c>
      <c r="I41" s="22">
        <v>120.96721334829031</v>
      </c>
      <c r="J41" s="22">
        <v>0</v>
      </c>
      <c r="K41" s="22">
        <v>0</v>
      </c>
      <c r="L41" s="23">
        <v>6.515594643645001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0.014042820000000001</v>
      </c>
      <c r="S41" s="22">
        <v>0</v>
      </c>
      <c r="T41" s="22">
        <v>0</v>
      </c>
      <c r="U41" s="22">
        <v>0</v>
      </c>
      <c r="V41" s="23">
        <v>0.6408632400000001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0.1153165408062</v>
      </c>
      <c r="AW41" s="22">
        <v>0.03169081415028418</v>
      </c>
      <c r="AX41" s="22">
        <v>0</v>
      </c>
      <c r="AY41" s="22">
        <v>0</v>
      </c>
      <c r="AZ41" s="23">
        <v>11.558316431128102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0.04337790658040001</v>
      </c>
      <c r="BG41" s="22">
        <v>0</v>
      </c>
      <c r="BH41" s="22">
        <v>0</v>
      </c>
      <c r="BI41" s="22">
        <v>0</v>
      </c>
      <c r="BJ41" s="23">
        <v>1.3310272612901</v>
      </c>
      <c r="BK41" s="24">
        <f>SUM(C41:BJ41)</f>
        <v>141.2517866349871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0.1143756384191</v>
      </c>
      <c r="I42" s="22">
        <v>29.5731691716448</v>
      </c>
      <c r="J42" s="22">
        <v>0</v>
      </c>
      <c r="K42" s="22">
        <v>0</v>
      </c>
      <c r="L42" s="23">
        <v>6.6469082949673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0.06973522161269999</v>
      </c>
      <c r="S42" s="22">
        <v>0</v>
      </c>
      <c r="T42" s="22">
        <v>0</v>
      </c>
      <c r="U42" s="22">
        <v>0</v>
      </c>
      <c r="V42" s="23">
        <v>0.0025358264515999997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0.7358980435803</v>
      </c>
      <c r="AW42" s="22">
        <v>0.617547791887948</v>
      </c>
      <c r="AX42" s="22">
        <v>0</v>
      </c>
      <c r="AY42" s="22">
        <v>0</v>
      </c>
      <c r="AZ42" s="23">
        <v>9.185292586869402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0.0214022698705</v>
      </c>
      <c r="BG42" s="22">
        <v>0</v>
      </c>
      <c r="BH42" s="22">
        <v>0</v>
      </c>
      <c r="BI42" s="22">
        <v>0</v>
      </c>
      <c r="BJ42" s="23">
        <v>1.2502862300642001</v>
      </c>
      <c r="BK42" s="24">
        <f>SUM(C42:BJ42)</f>
        <v>48.21715107536785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82.2544632002577</v>
      </c>
      <c r="I43" s="22">
        <v>52.616203387098125</v>
      </c>
      <c r="J43" s="22">
        <v>0</v>
      </c>
      <c r="K43" s="22">
        <v>0</v>
      </c>
      <c r="L43" s="23">
        <v>2.9444826168385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0.0158482540321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0.0715120061934</v>
      </c>
      <c r="AW43" s="22">
        <v>0</v>
      </c>
      <c r="AX43" s="22">
        <v>0</v>
      </c>
      <c r="AY43" s="22">
        <v>0</v>
      </c>
      <c r="AZ43" s="23">
        <v>1.5208891458062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0.0006295070967</v>
      </c>
      <c r="BG43" s="22">
        <v>0</v>
      </c>
      <c r="BH43" s="22">
        <v>0</v>
      </c>
      <c r="BI43" s="22">
        <v>0</v>
      </c>
      <c r="BJ43" s="23">
        <v>1.2590141935483</v>
      </c>
      <c r="BK43" s="24">
        <f>SUM(C43:BJ43)</f>
        <v>140.68304231087103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0.42769936828940003</v>
      </c>
      <c r="I44" s="22">
        <v>6.7087479431934</v>
      </c>
      <c r="J44" s="22">
        <v>1.4713258064515</v>
      </c>
      <c r="K44" s="22">
        <v>0</v>
      </c>
      <c r="L44" s="23">
        <v>10.210832596999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0.4372312350958</v>
      </c>
      <c r="S44" s="22">
        <v>0.0235412129032</v>
      </c>
      <c r="T44" s="22">
        <v>0.11770606451610001</v>
      </c>
      <c r="U44" s="22">
        <v>0</v>
      </c>
      <c r="V44" s="23">
        <v>2.0995573448381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1.8183812515764</v>
      </c>
      <c r="AW44" s="22">
        <v>6.407271239493582</v>
      </c>
      <c r="AX44" s="22">
        <v>0</v>
      </c>
      <c r="AY44" s="22">
        <v>0</v>
      </c>
      <c r="AZ44" s="23">
        <v>29.130297159445806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2.5436821435761003</v>
      </c>
      <c r="BG44" s="22">
        <v>1.2643609961609001</v>
      </c>
      <c r="BH44" s="22">
        <v>0</v>
      </c>
      <c r="BI44" s="22">
        <v>0</v>
      </c>
      <c r="BJ44" s="23">
        <v>10.925363451352</v>
      </c>
      <c r="BK44" s="24">
        <f>SUM(C44:BJ44)</f>
        <v>73.5859978138913</v>
      </c>
    </row>
    <row r="45" spans="1:63" s="25" customFormat="1" ht="15">
      <c r="A45" s="20"/>
      <c r="B45" s="7" t="s">
        <v>126</v>
      </c>
      <c r="C45" s="21">
        <v>0</v>
      </c>
      <c r="D45" s="22">
        <v>2.51456</v>
      </c>
      <c r="E45" s="22">
        <v>0</v>
      </c>
      <c r="F45" s="22">
        <v>0</v>
      </c>
      <c r="G45" s="23">
        <v>0</v>
      </c>
      <c r="H45" s="21">
        <v>0.0440048</v>
      </c>
      <c r="I45" s="22">
        <v>4.023296</v>
      </c>
      <c r="J45" s="22">
        <v>0</v>
      </c>
      <c r="K45" s="22">
        <v>0</v>
      </c>
      <c r="L45" s="23">
        <v>5.829635549645099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0.007543679999999999</v>
      </c>
      <c r="S45" s="22">
        <v>0</v>
      </c>
      <c r="T45" s="22">
        <v>0</v>
      </c>
      <c r="U45" s="22">
        <v>0</v>
      </c>
      <c r="V45" s="23">
        <v>5.689191999999999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0.0967738509672</v>
      </c>
      <c r="AW45" s="22">
        <v>5.408610426323662</v>
      </c>
      <c r="AX45" s="22">
        <v>0</v>
      </c>
      <c r="AY45" s="22">
        <v>0</v>
      </c>
      <c r="AZ45" s="23">
        <v>2.6266816576117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0.048866693548100006</v>
      </c>
      <c r="BG45" s="22">
        <v>0</v>
      </c>
      <c r="BH45" s="22">
        <v>0</v>
      </c>
      <c r="BI45" s="22">
        <v>0</v>
      </c>
      <c r="BJ45" s="23">
        <v>1.2486948387096002</v>
      </c>
      <c r="BK45" s="24">
        <f aca="true" t="shared" si="5" ref="BK45:BK67">SUM(C45:BJ45)</f>
        <v>27.537859496805357</v>
      </c>
    </row>
    <row r="46" spans="1:63" s="25" customFormat="1" ht="1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1.2714156229345</v>
      </c>
      <c r="I46" s="22">
        <v>0.9651486483224</v>
      </c>
      <c r="J46" s="22">
        <v>0.3009076612903</v>
      </c>
      <c r="K46" s="22">
        <v>0</v>
      </c>
      <c r="L46" s="23">
        <v>6.095818921870401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0.5296222531928</v>
      </c>
      <c r="S46" s="22">
        <v>6.0672115102579</v>
      </c>
      <c r="T46" s="22">
        <v>0</v>
      </c>
      <c r="U46" s="22">
        <v>0</v>
      </c>
      <c r="V46" s="23">
        <v>1.8076125029027001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1.5151467778007</v>
      </c>
      <c r="AW46" s="22">
        <v>2.3121714853965774</v>
      </c>
      <c r="AX46" s="22">
        <v>0.1776350806451</v>
      </c>
      <c r="AY46" s="22">
        <v>0</v>
      </c>
      <c r="AZ46" s="23">
        <v>27.8482239414139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1.4805374439616001</v>
      </c>
      <c r="BG46" s="22">
        <v>4.0672393876125</v>
      </c>
      <c r="BH46" s="22">
        <v>0</v>
      </c>
      <c r="BI46" s="22">
        <v>0</v>
      </c>
      <c r="BJ46" s="23">
        <v>7.607274203158201</v>
      </c>
      <c r="BK46" s="24">
        <f t="shared" si="5"/>
        <v>62.04596544075958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0.14523792983820003</v>
      </c>
      <c r="I47" s="22">
        <v>6.2939354838709</v>
      </c>
      <c r="J47" s="22">
        <v>0</v>
      </c>
      <c r="K47" s="22">
        <v>0</v>
      </c>
      <c r="L47" s="23">
        <v>6.457577806451299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0.0213346069996</v>
      </c>
      <c r="S47" s="22">
        <v>0</v>
      </c>
      <c r="T47" s="22">
        <v>0</v>
      </c>
      <c r="U47" s="22">
        <v>0</v>
      </c>
      <c r="V47" s="23">
        <v>1.6424435385806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0.0799591288061</v>
      </c>
      <c r="AW47" s="22">
        <v>1.7930987391005206</v>
      </c>
      <c r="AX47" s="22">
        <v>0</v>
      </c>
      <c r="AY47" s="22">
        <v>0</v>
      </c>
      <c r="AZ47" s="23">
        <v>9.9721205862243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0.0956060230639</v>
      </c>
      <c r="BG47" s="22">
        <v>0</v>
      </c>
      <c r="BH47" s="22">
        <v>0</v>
      </c>
      <c r="BI47" s="22">
        <v>0</v>
      </c>
      <c r="BJ47" s="23">
        <v>0.32684935967709994</v>
      </c>
      <c r="BK47" s="24">
        <f t="shared" si="5"/>
        <v>26.828163202612526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0.10388168848340001</v>
      </c>
      <c r="I48" s="22">
        <v>31.8855654478062</v>
      </c>
      <c r="J48" s="22">
        <v>0</v>
      </c>
      <c r="K48" s="22">
        <v>0</v>
      </c>
      <c r="L48" s="23">
        <v>7.698185129031601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0.020027798708999994</v>
      </c>
      <c r="S48" s="22">
        <v>0</v>
      </c>
      <c r="T48" s="22">
        <v>0</v>
      </c>
      <c r="U48" s="22">
        <v>0</v>
      </c>
      <c r="V48" s="23">
        <v>0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0.17543706096689998</v>
      </c>
      <c r="AW48" s="22">
        <v>3.10794112867069</v>
      </c>
      <c r="AX48" s="22">
        <v>0</v>
      </c>
      <c r="AY48" s="22">
        <v>0</v>
      </c>
      <c r="AZ48" s="23">
        <v>7.293485990515101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0.08329282225779999</v>
      </c>
      <c r="BG48" s="22">
        <v>0</v>
      </c>
      <c r="BH48" s="22">
        <v>0</v>
      </c>
      <c r="BI48" s="22">
        <v>0</v>
      </c>
      <c r="BJ48" s="23">
        <v>1.2960114508063</v>
      </c>
      <c r="BK48" s="24">
        <f t="shared" si="5"/>
        <v>51.663828517247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0.23419025761219997</v>
      </c>
      <c r="I49" s="22">
        <v>0.7439795854837</v>
      </c>
      <c r="J49" s="22">
        <v>0</v>
      </c>
      <c r="K49" s="22">
        <v>0</v>
      </c>
      <c r="L49" s="23">
        <v>2.0877416819352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0.3735956031607999</v>
      </c>
      <c r="S49" s="22">
        <v>0.0060486145161</v>
      </c>
      <c r="T49" s="22">
        <v>0</v>
      </c>
      <c r="U49" s="22">
        <v>0</v>
      </c>
      <c r="V49" s="23">
        <v>1.1632904225478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0.9587239574472999</v>
      </c>
      <c r="AW49" s="22">
        <v>1.717430739418582</v>
      </c>
      <c r="AX49" s="22">
        <v>0.08191514832249999</v>
      </c>
      <c r="AY49" s="22">
        <v>0</v>
      </c>
      <c r="AZ49" s="23">
        <v>10.7525585251895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1.4666837248338</v>
      </c>
      <c r="BG49" s="22">
        <v>9.141150260515902</v>
      </c>
      <c r="BH49" s="22">
        <v>0</v>
      </c>
      <c r="BI49" s="22">
        <v>0</v>
      </c>
      <c r="BJ49" s="23">
        <v>4.1819551370301</v>
      </c>
      <c r="BK49" s="24">
        <f t="shared" si="5"/>
        <v>32.90926365801349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0.04292930232230001</v>
      </c>
      <c r="I50" s="22">
        <v>6.2234419354838</v>
      </c>
      <c r="J50" s="22">
        <v>0</v>
      </c>
      <c r="K50" s="22">
        <v>0</v>
      </c>
      <c r="L50" s="23">
        <v>5.905424052580299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0.0031117209675000004</v>
      </c>
      <c r="S50" s="22">
        <v>1.58199894</v>
      </c>
      <c r="T50" s="22">
        <v>0</v>
      </c>
      <c r="U50" s="22">
        <v>0</v>
      </c>
      <c r="V50" s="23">
        <v>1.3416496124516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0.014837508387</v>
      </c>
      <c r="AW50" s="22">
        <v>2.47291806482703</v>
      </c>
      <c r="AX50" s="22">
        <v>0</v>
      </c>
      <c r="AY50" s="22">
        <v>0</v>
      </c>
      <c r="AZ50" s="23">
        <v>5.882133249289799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0.024110951129</v>
      </c>
      <c r="BG50" s="22">
        <v>0</v>
      </c>
      <c r="BH50" s="22">
        <v>0</v>
      </c>
      <c r="BI50" s="22">
        <v>0</v>
      </c>
      <c r="BJ50" s="23">
        <v>4.389429564516</v>
      </c>
      <c r="BK50" s="24">
        <f t="shared" si="5"/>
        <v>27.88198490195433</v>
      </c>
    </row>
    <row r="51" spans="1:63" s="25" customFormat="1" ht="1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0.3766925465797999</v>
      </c>
      <c r="I51" s="22">
        <v>0.882304073677</v>
      </c>
      <c r="J51" s="22">
        <v>1.1895674193548</v>
      </c>
      <c r="K51" s="22">
        <v>0</v>
      </c>
      <c r="L51" s="23">
        <v>6.628181862128499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0.33188689022499995</v>
      </c>
      <c r="S51" s="22">
        <v>0</v>
      </c>
      <c r="T51" s="22">
        <v>5.9599232539677</v>
      </c>
      <c r="U51" s="22">
        <v>0</v>
      </c>
      <c r="V51" s="23">
        <v>1.20565639958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0.836049732739</v>
      </c>
      <c r="AW51" s="22">
        <v>0.7988147209489567</v>
      </c>
      <c r="AX51" s="22">
        <v>0</v>
      </c>
      <c r="AY51" s="22">
        <v>0</v>
      </c>
      <c r="AZ51" s="23">
        <v>13.5021002775452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1.0903530351264998</v>
      </c>
      <c r="BG51" s="22">
        <v>0.052707716129</v>
      </c>
      <c r="BH51" s="22">
        <v>0</v>
      </c>
      <c r="BI51" s="22">
        <v>0</v>
      </c>
      <c r="BJ51" s="23">
        <v>4.3014998018693005</v>
      </c>
      <c r="BK51" s="24">
        <f t="shared" si="5"/>
        <v>37.15573772987075</v>
      </c>
    </row>
    <row r="52" spans="1:63" s="25" customFormat="1" ht="1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0.1140103997415</v>
      </c>
      <c r="I52" s="22">
        <v>18.4901709677418</v>
      </c>
      <c r="J52" s="22">
        <v>0</v>
      </c>
      <c r="K52" s="22">
        <v>0</v>
      </c>
      <c r="L52" s="23">
        <v>0.0382130199999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0.038213019999799994</v>
      </c>
      <c r="S52" s="22">
        <v>0</v>
      </c>
      <c r="T52" s="22">
        <v>0</v>
      </c>
      <c r="U52" s="22">
        <v>0</v>
      </c>
      <c r="V52" s="23">
        <v>0.5238881774193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0.0012294929032</v>
      </c>
      <c r="AW52" s="22">
        <v>7.376957419459231</v>
      </c>
      <c r="AX52" s="22">
        <v>0</v>
      </c>
      <c r="AY52" s="22">
        <v>0</v>
      </c>
      <c r="AZ52" s="23">
        <v>1.9794835741934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0.0104260998064</v>
      </c>
      <c r="BG52" s="22">
        <v>0</v>
      </c>
      <c r="BH52" s="22">
        <v>0</v>
      </c>
      <c r="BI52" s="22">
        <v>0</v>
      </c>
      <c r="BJ52" s="23">
        <v>2.4589858064516</v>
      </c>
      <c r="BK52" s="24">
        <f t="shared" si="5"/>
        <v>31.031577977716132</v>
      </c>
    </row>
    <row r="53" spans="1:63" s="25" customFormat="1" ht="1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3.9687034359347004</v>
      </c>
      <c r="I53" s="22">
        <v>9.8839059580644</v>
      </c>
      <c r="J53" s="22">
        <v>0</v>
      </c>
      <c r="K53" s="22">
        <v>0</v>
      </c>
      <c r="L53" s="23">
        <v>4.561345288709299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0.0808362269351</v>
      </c>
      <c r="S53" s="22">
        <v>0.0118939903225</v>
      </c>
      <c r="T53" s="22">
        <v>2.4409970469677003</v>
      </c>
      <c r="U53" s="22">
        <v>0</v>
      </c>
      <c r="V53" s="23">
        <v>0.6749839508061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0.3929931585473</v>
      </c>
      <c r="AW53" s="22">
        <v>1.5461257927225351</v>
      </c>
      <c r="AX53" s="22">
        <v>0</v>
      </c>
      <c r="AY53" s="22">
        <v>0</v>
      </c>
      <c r="AZ53" s="23">
        <v>15.900654752352597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0.4600446562567001</v>
      </c>
      <c r="BG53" s="22">
        <v>0.29280342870950005</v>
      </c>
      <c r="BH53" s="22">
        <v>0</v>
      </c>
      <c r="BI53" s="22">
        <v>0</v>
      </c>
      <c r="BJ53" s="23">
        <v>1.5428035885475</v>
      </c>
      <c r="BK53" s="24">
        <f t="shared" si="5"/>
        <v>41.75809127487593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0.2668831371928999</v>
      </c>
      <c r="I54" s="22">
        <v>4.5162656364191</v>
      </c>
      <c r="J54" s="22">
        <v>0</v>
      </c>
      <c r="K54" s="22">
        <v>0</v>
      </c>
      <c r="L54" s="23">
        <v>0.7326318432574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0.5063329991603</v>
      </c>
      <c r="S54" s="22">
        <v>0</v>
      </c>
      <c r="T54" s="22">
        <v>0.6214751612903</v>
      </c>
      <c r="U54" s="22">
        <v>0</v>
      </c>
      <c r="V54" s="23">
        <v>1.7011320250641002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0.7656329420616</v>
      </c>
      <c r="AW54" s="22">
        <v>6.029787797427267</v>
      </c>
      <c r="AX54" s="22">
        <v>0</v>
      </c>
      <c r="AY54" s="22">
        <v>0</v>
      </c>
      <c r="AZ54" s="23">
        <v>23.232732083966297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1.0427758866427999</v>
      </c>
      <c r="BG54" s="22">
        <v>0.8719395340642999</v>
      </c>
      <c r="BH54" s="22">
        <v>0</v>
      </c>
      <c r="BI54" s="22">
        <v>0</v>
      </c>
      <c r="BJ54" s="23">
        <v>6.2828787384505</v>
      </c>
      <c r="BK54" s="24">
        <f t="shared" si="5"/>
        <v>46.570467784996865</v>
      </c>
    </row>
    <row r="55" spans="1:63" s="25" customFormat="1" ht="15">
      <c r="A55" s="20"/>
      <c r="B55" s="7" t="s">
        <v>136</v>
      </c>
      <c r="C55" s="21">
        <v>0</v>
      </c>
      <c r="D55" s="22">
        <v>0.520669522387</v>
      </c>
      <c r="E55" s="22">
        <v>0</v>
      </c>
      <c r="F55" s="22">
        <v>0</v>
      </c>
      <c r="G55" s="23">
        <v>0</v>
      </c>
      <c r="H55" s="21">
        <v>0.0404228838384</v>
      </c>
      <c r="I55" s="22">
        <v>1E-09</v>
      </c>
      <c r="J55" s="22">
        <v>0</v>
      </c>
      <c r="K55" s="22">
        <v>0</v>
      </c>
      <c r="L55" s="23">
        <v>0.042593549741800005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0.0854702064513</v>
      </c>
      <c r="S55" s="22">
        <v>0</v>
      </c>
      <c r="T55" s="22">
        <v>0</v>
      </c>
      <c r="U55" s="22">
        <v>0</v>
      </c>
      <c r="V55" s="23">
        <v>0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1.2471696889981998</v>
      </c>
      <c r="AW55" s="22">
        <v>0.08110922509579316</v>
      </c>
      <c r="AX55" s="22">
        <v>0</v>
      </c>
      <c r="AY55" s="22">
        <v>0</v>
      </c>
      <c r="AZ55" s="23">
        <v>1.1148438941604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0.2843905929341</v>
      </c>
      <c r="BG55" s="22">
        <v>0.2498757495483</v>
      </c>
      <c r="BH55" s="22">
        <v>0</v>
      </c>
      <c r="BI55" s="22">
        <v>0</v>
      </c>
      <c r="BJ55" s="23">
        <v>0.5586213491609</v>
      </c>
      <c r="BK55" s="24">
        <f t="shared" si="5"/>
        <v>4.225166663316193</v>
      </c>
    </row>
    <row r="56" spans="1:63" s="25" customFormat="1" ht="15">
      <c r="A56" s="20"/>
      <c r="B56" s="7" t="s">
        <v>137</v>
      </c>
      <c r="C56" s="21">
        <v>0</v>
      </c>
      <c r="D56" s="22">
        <v>0.521071804129</v>
      </c>
      <c r="E56" s="22">
        <v>0</v>
      </c>
      <c r="F56" s="22">
        <v>0</v>
      </c>
      <c r="G56" s="23">
        <v>0</v>
      </c>
      <c r="H56" s="21">
        <v>0.0348729688063</v>
      </c>
      <c r="I56" s="22">
        <v>0.0960563612903</v>
      </c>
      <c r="J56" s="22">
        <v>0</v>
      </c>
      <c r="K56" s="22">
        <v>0</v>
      </c>
      <c r="L56" s="23">
        <v>0.1093674004193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0.0230902307418</v>
      </c>
      <c r="S56" s="22">
        <v>0</v>
      </c>
      <c r="T56" s="22">
        <v>0</v>
      </c>
      <c r="U56" s="22">
        <v>0</v>
      </c>
      <c r="V56" s="23">
        <v>0.005301087612899999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0.4595507592876999</v>
      </c>
      <c r="AW56" s="22">
        <v>0.47127102595766146</v>
      </c>
      <c r="AX56" s="22">
        <v>0</v>
      </c>
      <c r="AY56" s="22">
        <v>0</v>
      </c>
      <c r="AZ56" s="23">
        <v>2.22149653358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0.36544766328869993</v>
      </c>
      <c r="BG56" s="22">
        <v>0.7648057738064</v>
      </c>
      <c r="BH56" s="22">
        <v>0</v>
      </c>
      <c r="BI56" s="22">
        <v>0</v>
      </c>
      <c r="BJ56" s="23">
        <v>0.2586147449994</v>
      </c>
      <c r="BK56" s="24">
        <f t="shared" si="5"/>
        <v>5.330946353919461</v>
      </c>
    </row>
    <row r="57" spans="1:63" s="25" customFormat="1" ht="15">
      <c r="A57" s="20"/>
      <c r="B57" s="7" t="s">
        <v>138</v>
      </c>
      <c r="C57" s="21">
        <v>0</v>
      </c>
      <c r="D57" s="22">
        <v>0.5192958199677</v>
      </c>
      <c r="E57" s="22">
        <v>0</v>
      </c>
      <c r="F57" s="22">
        <v>0</v>
      </c>
      <c r="G57" s="23">
        <v>0</v>
      </c>
      <c r="H57" s="21">
        <v>0.1905914766446</v>
      </c>
      <c r="I57" s="22">
        <v>7.550500072161</v>
      </c>
      <c r="J57" s="22">
        <v>0</v>
      </c>
      <c r="K57" s="22">
        <v>0</v>
      </c>
      <c r="L57" s="23">
        <v>0.8948690284187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0.0736997109672</v>
      </c>
      <c r="S57" s="22">
        <v>12.3005955429676</v>
      </c>
      <c r="T57" s="22">
        <v>0</v>
      </c>
      <c r="U57" s="22">
        <v>0</v>
      </c>
      <c r="V57" s="23">
        <v>0.2982195280965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0.7148302342879999</v>
      </c>
      <c r="AW57" s="22">
        <v>0.2070026211564068</v>
      </c>
      <c r="AX57" s="22">
        <v>0</v>
      </c>
      <c r="AY57" s="22">
        <v>0</v>
      </c>
      <c r="AZ57" s="23">
        <v>4.050961108967001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0.6068100137398998</v>
      </c>
      <c r="BG57" s="22">
        <v>0.005031328</v>
      </c>
      <c r="BH57" s="22">
        <v>0.1213922140322</v>
      </c>
      <c r="BI57" s="22">
        <v>0</v>
      </c>
      <c r="BJ57" s="23">
        <v>0.6788407488058998</v>
      </c>
      <c r="BK57" s="24">
        <f t="shared" si="5"/>
        <v>28.212639448212705</v>
      </c>
    </row>
    <row r="58" spans="1:63" s="25" customFormat="1" ht="1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0.3044606857728999</v>
      </c>
      <c r="I58" s="22">
        <v>9.2532098453223</v>
      </c>
      <c r="J58" s="22">
        <v>0</v>
      </c>
      <c r="K58" s="22">
        <v>0</v>
      </c>
      <c r="L58" s="23">
        <v>14.593576028128004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2.628169804321601</v>
      </c>
      <c r="S58" s="22">
        <v>0.0006369467741</v>
      </c>
      <c r="T58" s="22">
        <v>0</v>
      </c>
      <c r="U58" s="22">
        <v>0</v>
      </c>
      <c r="V58" s="23">
        <v>0.2203340446773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16.2025352268367</v>
      </c>
      <c r="AW58" s="22">
        <v>39.55348577194512</v>
      </c>
      <c r="AX58" s="22">
        <v>0</v>
      </c>
      <c r="AY58" s="22">
        <v>0</v>
      </c>
      <c r="AZ58" s="23">
        <v>74.21661685593298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0.16626543522529996</v>
      </c>
      <c r="BG58" s="22">
        <v>5.6853682258063</v>
      </c>
      <c r="BH58" s="22">
        <v>0</v>
      </c>
      <c r="BI58" s="22">
        <v>0</v>
      </c>
      <c r="BJ58" s="23">
        <v>0.309536714516</v>
      </c>
      <c r="BK58" s="24">
        <f t="shared" si="5"/>
        <v>163.13419558525862</v>
      </c>
    </row>
    <row r="59" spans="1:63" s="25" customFormat="1" ht="1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2.5130414273861996</v>
      </c>
      <c r="I59" s="22">
        <v>38.8889207301605</v>
      </c>
      <c r="J59" s="22">
        <v>0</v>
      </c>
      <c r="K59" s="22">
        <v>0</v>
      </c>
      <c r="L59" s="23">
        <v>18.645103883063403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0.37474136380580003</v>
      </c>
      <c r="S59" s="22">
        <v>0.17673045125800002</v>
      </c>
      <c r="T59" s="22">
        <v>0</v>
      </c>
      <c r="U59" s="22">
        <v>0</v>
      </c>
      <c r="V59" s="23">
        <v>8.6547766081287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2.2698718468011</v>
      </c>
      <c r="AW59" s="22">
        <v>22.770982385635524</v>
      </c>
      <c r="AX59" s="22">
        <v>0</v>
      </c>
      <c r="AY59" s="22">
        <v>0</v>
      </c>
      <c r="AZ59" s="23">
        <v>79.42266079779913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1.2620248164474</v>
      </c>
      <c r="BG59" s="22">
        <v>6.6957574961285</v>
      </c>
      <c r="BH59" s="22">
        <v>0.6780843193548001</v>
      </c>
      <c r="BI59" s="22">
        <v>0</v>
      </c>
      <c r="BJ59" s="23">
        <v>7.341526095288301</v>
      </c>
      <c r="BK59" s="24">
        <f t="shared" si="5"/>
        <v>189.69422222125732</v>
      </c>
    </row>
    <row r="60" spans="1:63" s="25" customFormat="1" ht="15">
      <c r="A60" s="20"/>
      <c r="B60" s="7" t="s">
        <v>193</v>
      </c>
      <c r="C60" s="21">
        <v>0</v>
      </c>
      <c r="D60" s="22">
        <v>2.717743548387</v>
      </c>
      <c r="E60" s="22">
        <v>0</v>
      </c>
      <c r="F60" s="22">
        <v>0</v>
      </c>
      <c r="G60" s="23">
        <v>0</v>
      </c>
      <c r="H60" s="21">
        <v>0.0872816964191</v>
      </c>
      <c r="I60" s="22">
        <v>0</v>
      </c>
      <c r="J60" s="22">
        <v>0</v>
      </c>
      <c r="K60" s="22">
        <v>0</v>
      </c>
      <c r="L60" s="23">
        <v>2.0844711789997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0.020836033870700002</v>
      </c>
      <c r="S60" s="22">
        <v>0</v>
      </c>
      <c r="T60" s="22">
        <v>0</v>
      </c>
      <c r="U60" s="22">
        <v>0</v>
      </c>
      <c r="V60" s="23">
        <v>0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3.0022728262870997</v>
      </c>
      <c r="AW60" s="22">
        <v>1.2770019074508017</v>
      </c>
      <c r="AX60" s="22">
        <v>0</v>
      </c>
      <c r="AY60" s="22">
        <v>0</v>
      </c>
      <c r="AZ60" s="23">
        <v>28.3960107562566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0.4986871535466001</v>
      </c>
      <c r="BG60" s="22">
        <v>0</v>
      </c>
      <c r="BH60" s="22">
        <v>0</v>
      </c>
      <c r="BI60" s="22">
        <v>0</v>
      </c>
      <c r="BJ60" s="23">
        <v>2.6891466398384996</v>
      </c>
      <c r="BK60" s="24">
        <f t="shared" si="5"/>
        <v>40.7734517410561</v>
      </c>
    </row>
    <row r="61" spans="1:63" s="25" customFormat="1" ht="15">
      <c r="A61" s="20"/>
      <c r="B61" s="7" t="s">
        <v>141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0.6446989257730001</v>
      </c>
      <c r="I61" s="22">
        <v>1.7754337800321</v>
      </c>
      <c r="J61" s="22">
        <v>0</v>
      </c>
      <c r="K61" s="22">
        <v>0</v>
      </c>
      <c r="L61" s="23">
        <v>16.3687427454834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0.2288667915155</v>
      </c>
      <c r="S61" s="22">
        <v>7.103370774193401</v>
      </c>
      <c r="T61" s="22">
        <v>0</v>
      </c>
      <c r="U61" s="22">
        <v>0</v>
      </c>
      <c r="V61" s="23">
        <v>15.836513636386702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2.4658150304485997</v>
      </c>
      <c r="AW61" s="22">
        <v>14.567479321254645</v>
      </c>
      <c r="AX61" s="22">
        <v>0</v>
      </c>
      <c r="AY61" s="22">
        <v>0</v>
      </c>
      <c r="AZ61" s="23">
        <v>37.8597429234472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0.9602537954819002</v>
      </c>
      <c r="BG61" s="22">
        <v>0.3791498012257</v>
      </c>
      <c r="BH61" s="22">
        <v>0.32561258064509996</v>
      </c>
      <c r="BI61" s="22">
        <v>0</v>
      </c>
      <c r="BJ61" s="23">
        <v>6.782374065256699</v>
      </c>
      <c r="BK61" s="24">
        <f t="shared" si="5"/>
        <v>105.29805417114395</v>
      </c>
    </row>
    <row r="62" spans="1:63" s="25" customFormat="1" ht="15">
      <c r="A62" s="20"/>
      <c r="B62" s="7" t="s">
        <v>142</v>
      </c>
      <c r="C62" s="21">
        <v>0</v>
      </c>
      <c r="D62" s="22">
        <v>13.3181064516129</v>
      </c>
      <c r="E62" s="22">
        <v>0</v>
      </c>
      <c r="F62" s="22">
        <v>0</v>
      </c>
      <c r="G62" s="23">
        <v>0</v>
      </c>
      <c r="H62" s="21">
        <v>8.5306459597734</v>
      </c>
      <c r="I62" s="22">
        <v>568.5348782916448</v>
      </c>
      <c r="J62" s="22">
        <v>0</v>
      </c>
      <c r="K62" s="22">
        <v>0</v>
      </c>
      <c r="L62" s="23">
        <v>17.0467888798382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0.0467386679352</v>
      </c>
      <c r="S62" s="22">
        <v>5.9931479032257</v>
      </c>
      <c r="T62" s="22">
        <v>0</v>
      </c>
      <c r="U62" s="22">
        <v>0</v>
      </c>
      <c r="V62" s="23">
        <v>5.327242580645001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0.1225590599994</v>
      </c>
      <c r="AW62" s="22">
        <v>0.14496232905152676</v>
      </c>
      <c r="AX62" s="22">
        <v>0</v>
      </c>
      <c r="AY62" s="22">
        <v>0</v>
      </c>
      <c r="AZ62" s="23">
        <v>5.553348684321901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0.022390088774</v>
      </c>
      <c r="BG62" s="22">
        <v>0</v>
      </c>
      <c r="BH62" s="22">
        <v>0</v>
      </c>
      <c r="BI62" s="22">
        <v>0</v>
      </c>
      <c r="BJ62" s="23">
        <v>0.0658919677419</v>
      </c>
      <c r="BK62" s="24">
        <f t="shared" si="5"/>
        <v>624.7067008645639</v>
      </c>
    </row>
    <row r="63" spans="1:63" s="25" customFormat="1" ht="15">
      <c r="A63" s="20"/>
      <c r="B63" s="7" t="s">
        <v>143</v>
      </c>
      <c r="C63" s="21">
        <v>0</v>
      </c>
      <c r="D63" s="22">
        <v>13.453493548387</v>
      </c>
      <c r="E63" s="22">
        <v>0</v>
      </c>
      <c r="F63" s="22">
        <v>0</v>
      </c>
      <c r="G63" s="23">
        <v>0</v>
      </c>
      <c r="H63" s="21">
        <v>0.6875646772571999</v>
      </c>
      <c r="I63" s="22">
        <v>89.89303608599951</v>
      </c>
      <c r="J63" s="22">
        <v>0</v>
      </c>
      <c r="K63" s="22">
        <v>0</v>
      </c>
      <c r="L63" s="23">
        <v>21.4223112110962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0.029597685805999998</v>
      </c>
      <c r="S63" s="22">
        <v>0</v>
      </c>
      <c r="T63" s="22">
        <v>0</v>
      </c>
      <c r="U63" s="22">
        <v>0</v>
      </c>
      <c r="V63" s="23">
        <v>6.9689096580644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0.46893550306330006</v>
      </c>
      <c r="AW63" s="22">
        <v>15.283425593324921</v>
      </c>
      <c r="AX63" s="22">
        <v>0</v>
      </c>
      <c r="AY63" s="22">
        <v>0</v>
      </c>
      <c r="AZ63" s="23">
        <v>20.156133050126403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0.15106720819299999</v>
      </c>
      <c r="BG63" s="22">
        <v>0.1463181003225</v>
      </c>
      <c r="BH63" s="22">
        <v>0</v>
      </c>
      <c r="BI63" s="22">
        <v>0</v>
      </c>
      <c r="BJ63" s="23">
        <v>6.1592619516124</v>
      </c>
      <c r="BK63" s="24">
        <f t="shared" si="5"/>
        <v>174.82005427325285</v>
      </c>
    </row>
    <row r="64" spans="1:63" s="25" customFormat="1" ht="15">
      <c r="A64" s="20"/>
      <c r="B64" s="7" t="s">
        <v>144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2.6618225068702</v>
      </c>
      <c r="I64" s="22">
        <v>6.0318543579673</v>
      </c>
      <c r="J64" s="22">
        <v>0.12003516129030001</v>
      </c>
      <c r="K64" s="22">
        <v>0</v>
      </c>
      <c r="L64" s="23">
        <v>27.120890750160406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0.38834759803160007</v>
      </c>
      <c r="S64" s="22">
        <v>4.969186395160801</v>
      </c>
      <c r="T64" s="22">
        <v>0</v>
      </c>
      <c r="U64" s="22">
        <v>0</v>
      </c>
      <c r="V64" s="23">
        <v>5.1227127670636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4.9472296364752</v>
      </c>
      <c r="AW64" s="22">
        <v>5.364544852798231</v>
      </c>
      <c r="AX64" s="22">
        <v>0</v>
      </c>
      <c r="AY64" s="22">
        <v>0</v>
      </c>
      <c r="AZ64" s="23">
        <v>40.5097569600556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1.8477066426703</v>
      </c>
      <c r="BG64" s="22">
        <v>9.4392150817412</v>
      </c>
      <c r="BH64" s="22">
        <v>0</v>
      </c>
      <c r="BI64" s="22">
        <v>0</v>
      </c>
      <c r="BJ64" s="23">
        <v>12.461826449544402</v>
      </c>
      <c r="BK64" s="24">
        <f t="shared" si="5"/>
        <v>120.98512915982914</v>
      </c>
    </row>
    <row r="65" spans="1:63" s="25" customFormat="1" ht="15">
      <c r="A65" s="20"/>
      <c r="B65" s="7" t="s">
        <v>145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0.6701972596128</v>
      </c>
      <c r="I65" s="22">
        <v>33.3050621032903</v>
      </c>
      <c r="J65" s="22">
        <v>1.24806</v>
      </c>
      <c r="K65" s="22">
        <v>0</v>
      </c>
      <c r="L65" s="23">
        <v>11.8799200518063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0.3426416647095</v>
      </c>
      <c r="S65" s="22">
        <v>6.453508398741899</v>
      </c>
      <c r="T65" s="22">
        <v>3.74418</v>
      </c>
      <c r="U65" s="22">
        <v>0</v>
      </c>
      <c r="V65" s="23">
        <v>5.9021128173546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2.8906146892191003</v>
      </c>
      <c r="AW65" s="22">
        <v>11.819276468544787</v>
      </c>
      <c r="AX65" s="22">
        <v>0</v>
      </c>
      <c r="AY65" s="22">
        <v>0</v>
      </c>
      <c r="AZ65" s="23">
        <v>59.069156114861926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1.9742928724785997</v>
      </c>
      <c r="BG65" s="22">
        <v>5.8499202531285</v>
      </c>
      <c r="BH65" s="22">
        <v>2.4727367741935</v>
      </c>
      <c r="BI65" s="22">
        <v>0</v>
      </c>
      <c r="BJ65" s="23">
        <v>9.8847967405451</v>
      </c>
      <c r="BK65" s="24">
        <f t="shared" si="5"/>
        <v>157.5064762084869</v>
      </c>
    </row>
    <row r="66" spans="1:63" s="25" customFormat="1" ht="15">
      <c r="A66" s="20"/>
      <c r="B66" s="7" t="s">
        <v>146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0.352766429225</v>
      </c>
      <c r="I66" s="22">
        <v>2.2831147056450005</v>
      </c>
      <c r="J66" s="22">
        <v>0</v>
      </c>
      <c r="K66" s="22">
        <v>0</v>
      </c>
      <c r="L66" s="23">
        <v>10.0572327635475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0.37468130661220006</v>
      </c>
      <c r="S66" s="22">
        <v>4.9684920442579</v>
      </c>
      <c r="T66" s="22">
        <v>0</v>
      </c>
      <c r="U66" s="22">
        <v>0</v>
      </c>
      <c r="V66" s="23">
        <v>2.0899559280962996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2.4235545061553996</v>
      </c>
      <c r="AW66" s="22">
        <v>6.8965459045081845</v>
      </c>
      <c r="AX66" s="22">
        <v>0</v>
      </c>
      <c r="AY66" s="22">
        <v>0</v>
      </c>
      <c r="AZ66" s="23">
        <v>22.421933548669497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9.451541902672503</v>
      </c>
      <c r="BG66" s="22">
        <v>0.4693092535157</v>
      </c>
      <c r="BH66" s="22">
        <v>0</v>
      </c>
      <c r="BI66" s="22">
        <v>0</v>
      </c>
      <c r="BJ66" s="23">
        <v>18.94692577619069</v>
      </c>
      <c r="BK66" s="24">
        <f t="shared" si="5"/>
        <v>80.73605406909587</v>
      </c>
    </row>
    <row r="67" spans="1:63" s="25" customFormat="1" ht="15">
      <c r="A67" s="20"/>
      <c r="B67" s="7" t="s">
        <v>147</v>
      </c>
      <c r="C67" s="21">
        <v>0</v>
      </c>
      <c r="D67" s="22">
        <v>0.5258860947096</v>
      </c>
      <c r="E67" s="22">
        <v>0</v>
      </c>
      <c r="F67" s="22">
        <v>0</v>
      </c>
      <c r="G67" s="23">
        <v>0</v>
      </c>
      <c r="H67" s="21">
        <v>0.0062785705159</v>
      </c>
      <c r="I67" s="22">
        <v>0</v>
      </c>
      <c r="J67" s="22">
        <v>0</v>
      </c>
      <c r="K67" s="22">
        <v>0</v>
      </c>
      <c r="L67" s="23">
        <v>3.8999097022579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0.0251699774515</v>
      </c>
      <c r="S67" s="22">
        <v>0</v>
      </c>
      <c r="T67" s="22">
        <v>0</v>
      </c>
      <c r="U67" s="22">
        <v>0</v>
      </c>
      <c r="V67" s="23">
        <v>0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0.7138509618689</v>
      </c>
      <c r="AW67" s="22">
        <v>0.5933006840378093</v>
      </c>
      <c r="AX67" s="22">
        <v>0</v>
      </c>
      <c r="AY67" s="22">
        <v>0</v>
      </c>
      <c r="AZ67" s="23">
        <v>7.3564431806125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0.2551706433213</v>
      </c>
      <c r="BG67" s="22">
        <v>0</v>
      </c>
      <c r="BH67" s="22">
        <v>0</v>
      </c>
      <c r="BI67" s="22">
        <v>0</v>
      </c>
      <c r="BJ67" s="23">
        <v>0.025374717193400002</v>
      </c>
      <c r="BK67" s="24">
        <f t="shared" si="5"/>
        <v>13.401384531968809</v>
      </c>
    </row>
    <row r="68" spans="1:63" s="30" customFormat="1" ht="15">
      <c r="A68" s="20"/>
      <c r="B68" s="8" t="s">
        <v>15</v>
      </c>
      <c r="C68" s="26">
        <f aca="true" t="shared" si="6" ref="C68:AH68">SUM(C18:C67)</f>
        <v>0</v>
      </c>
      <c r="D68" s="26">
        <f t="shared" si="6"/>
        <v>37.0991604299349</v>
      </c>
      <c r="E68" s="26">
        <f t="shared" si="6"/>
        <v>0</v>
      </c>
      <c r="F68" s="26">
        <f t="shared" si="6"/>
        <v>0</v>
      </c>
      <c r="G68" s="26">
        <f t="shared" si="6"/>
        <v>0</v>
      </c>
      <c r="H68" s="26">
        <f t="shared" si="6"/>
        <v>111.9350566633925</v>
      </c>
      <c r="I68" s="26">
        <f t="shared" si="6"/>
        <v>2289.8584643088616</v>
      </c>
      <c r="J68" s="26">
        <f t="shared" si="6"/>
        <v>9.376401145161003</v>
      </c>
      <c r="K68" s="26">
        <f t="shared" si="6"/>
        <v>0</v>
      </c>
      <c r="L68" s="26">
        <f t="shared" si="6"/>
        <v>732.6396439007732</v>
      </c>
      <c r="M68" s="26">
        <f t="shared" si="6"/>
        <v>0</v>
      </c>
      <c r="N68" s="26">
        <f t="shared" si="6"/>
        <v>0</v>
      </c>
      <c r="O68" s="26">
        <f t="shared" si="6"/>
        <v>0</v>
      </c>
      <c r="P68" s="26">
        <f t="shared" si="6"/>
        <v>0</v>
      </c>
      <c r="Q68" s="26">
        <f t="shared" si="6"/>
        <v>0</v>
      </c>
      <c r="R68" s="26">
        <f t="shared" si="6"/>
        <v>9.927235706332498</v>
      </c>
      <c r="S68" s="26">
        <f t="shared" si="6"/>
        <v>92.5596905189326</v>
      </c>
      <c r="T68" s="26">
        <f t="shared" si="6"/>
        <v>15.391867333193401</v>
      </c>
      <c r="U68" s="26">
        <f t="shared" si="6"/>
        <v>0</v>
      </c>
      <c r="V68" s="26">
        <f t="shared" si="6"/>
        <v>125.27570979079502</v>
      </c>
      <c r="W68" s="26">
        <f t="shared" si="6"/>
        <v>0</v>
      </c>
      <c r="X68" s="26">
        <f t="shared" si="6"/>
        <v>0</v>
      </c>
      <c r="Y68" s="26">
        <f t="shared" si="6"/>
        <v>0</v>
      </c>
      <c r="Z68" s="26">
        <f t="shared" si="6"/>
        <v>0</v>
      </c>
      <c r="AA68" s="26">
        <f t="shared" si="6"/>
        <v>0</v>
      </c>
      <c r="AB68" s="26">
        <f t="shared" si="6"/>
        <v>0</v>
      </c>
      <c r="AC68" s="26">
        <f t="shared" si="6"/>
        <v>0</v>
      </c>
      <c r="AD68" s="26">
        <f t="shared" si="6"/>
        <v>0</v>
      </c>
      <c r="AE68" s="26">
        <f t="shared" si="6"/>
        <v>0</v>
      </c>
      <c r="AF68" s="26">
        <f t="shared" si="6"/>
        <v>0</v>
      </c>
      <c r="AG68" s="26">
        <f t="shared" si="6"/>
        <v>0</v>
      </c>
      <c r="AH68" s="26">
        <f t="shared" si="6"/>
        <v>0</v>
      </c>
      <c r="AI68" s="26">
        <f aca="true" t="shared" si="7" ref="AI68:BK68">SUM(AI18:AI67)</f>
        <v>0</v>
      </c>
      <c r="AJ68" s="26">
        <f t="shared" si="7"/>
        <v>0</v>
      </c>
      <c r="AK68" s="26">
        <f t="shared" si="7"/>
        <v>0</v>
      </c>
      <c r="AL68" s="26">
        <f t="shared" si="7"/>
        <v>0</v>
      </c>
      <c r="AM68" s="26">
        <f t="shared" si="7"/>
        <v>0</v>
      </c>
      <c r="AN68" s="26">
        <f t="shared" si="7"/>
        <v>0</v>
      </c>
      <c r="AO68" s="26">
        <f t="shared" si="7"/>
        <v>0</v>
      </c>
      <c r="AP68" s="26">
        <f t="shared" si="7"/>
        <v>0</v>
      </c>
      <c r="AQ68" s="26">
        <f t="shared" si="7"/>
        <v>0</v>
      </c>
      <c r="AR68" s="26">
        <f t="shared" si="7"/>
        <v>0</v>
      </c>
      <c r="AS68" s="26">
        <f t="shared" si="7"/>
        <v>0</v>
      </c>
      <c r="AT68" s="26">
        <f t="shared" si="7"/>
        <v>0</v>
      </c>
      <c r="AU68" s="26">
        <f t="shared" si="7"/>
        <v>0</v>
      </c>
      <c r="AV68" s="26">
        <f t="shared" si="7"/>
        <v>80.16212899895442</v>
      </c>
      <c r="AW68" s="26">
        <f t="shared" si="7"/>
        <v>304.35328346887786</v>
      </c>
      <c r="AX68" s="26">
        <f t="shared" si="7"/>
        <v>0.9684465192901001</v>
      </c>
      <c r="AY68" s="26">
        <f t="shared" si="7"/>
        <v>0</v>
      </c>
      <c r="AZ68" s="26">
        <f t="shared" si="7"/>
        <v>894.0171490262893</v>
      </c>
      <c r="BA68" s="26">
        <f t="shared" si="7"/>
        <v>0</v>
      </c>
      <c r="BB68" s="26">
        <f t="shared" si="7"/>
        <v>0</v>
      </c>
      <c r="BC68" s="26">
        <f t="shared" si="7"/>
        <v>0</v>
      </c>
      <c r="BD68" s="26">
        <f t="shared" si="7"/>
        <v>0</v>
      </c>
      <c r="BE68" s="26">
        <f t="shared" si="7"/>
        <v>0</v>
      </c>
      <c r="BF68" s="26">
        <f t="shared" si="7"/>
        <v>39.3963445662338</v>
      </c>
      <c r="BG68" s="26">
        <f t="shared" si="7"/>
        <v>81.1763694631224</v>
      </c>
      <c r="BH68" s="26">
        <f t="shared" si="7"/>
        <v>4.1055670817739</v>
      </c>
      <c r="BI68" s="26">
        <f t="shared" si="7"/>
        <v>0</v>
      </c>
      <c r="BJ68" s="26">
        <f t="shared" si="7"/>
        <v>230.8446723629528</v>
      </c>
      <c r="BK68" s="26">
        <f t="shared" si="7"/>
        <v>5059.08719128487</v>
      </c>
    </row>
    <row r="69" spans="3:63" ht="15" customHeight="1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</row>
    <row r="70" spans="1:63" s="25" customFormat="1" ht="15">
      <c r="A70" s="20" t="s">
        <v>31</v>
      </c>
      <c r="B70" s="5" t="s">
        <v>32</v>
      </c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4"/>
    </row>
    <row r="71" spans="1:63" s="25" customFormat="1" ht="15">
      <c r="A71" s="20"/>
      <c r="B71" s="7" t="s">
        <v>33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</v>
      </c>
      <c r="I71" s="22">
        <v>0</v>
      </c>
      <c r="J71" s="22">
        <v>0</v>
      </c>
      <c r="K71" s="22">
        <v>0</v>
      </c>
      <c r="L71" s="23">
        <v>0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</v>
      </c>
      <c r="AW71" s="22">
        <v>0</v>
      </c>
      <c r="AX71" s="22">
        <v>0</v>
      </c>
      <c r="AY71" s="22">
        <v>0</v>
      </c>
      <c r="AZ71" s="23">
        <v>0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</v>
      </c>
      <c r="BG71" s="22">
        <v>0</v>
      </c>
      <c r="BH71" s="22">
        <v>0</v>
      </c>
      <c r="BI71" s="22">
        <v>0</v>
      </c>
      <c r="BJ71" s="23">
        <v>0</v>
      </c>
      <c r="BK71" s="24">
        <v>0</v>
      </c>
    </row>
    <row r="72" spans="1:63" s="30" customFormat="1" ht="15">
      <c r="A72" s="20"/>
      <c r="B72" s="8" t="s">
        <v>34</v>
      </c>
      <c r="C72" s="26">
        <v>0</v>
      </c>
      <c r="D72" s="27">
        <v>0</v>
      </c>
      <c r="E72" s="27">
        <v>0</v>
      </c>
      <c r="F72" s="27">
        <v>0</v>
      </c>
      <c r="G72" s="28">
        <v>0</v>
      </c>
      <c r="H72" s="26">
        <v>0</v>
      </c>
      <c r="I72" s="27">
        <v>0</v>
      </c>
      <c r="J72" s="27">
        <v>0</v>
      </c>
      <c r="K72" s="27">
        <v>0</v>
      </c>
      <c r="L72" s="28">
        <v>0</v>
      </c>
      <c r="M72" s="26">
        <v>0</v>
      </c>
      <c r="N72" s="27">
        <v>0</v>
      </c>
      <c r="O72" s="27">
        <v>0</v>
      </c>
      <c r="P72" s="27">
        <v>0</v>
      </c>
      <c r="Q72" s="28">
        <v>0</v>
      </c>
      <c r="R72" s="26">
        <v>0</v>
      </c>
      <c r="S72" s="27">
        <v>0</v>
      </c>
      <c r="T72" s="27">
        <v>0</v>
      </c>
      <c r="U72" s="27">
        <v>0</v>
      </c>
      <c r="V72" s="28">
        <v>0</v>
      </c>
      <c r="W72" s="26">
        <v>0</v>
      </c>
      <c r="X72" s="27">
        <v>0</v>
      </c>
      <c r="Y72" s="27">
        <v>0</v>
      </c>
      <c r="Z72" s="27">
        <v>0</v>
      </c>
      <c r="AA72" s="28">
        <v>0</v>
      </c>
      <c r="AB72" s="26">
        <v>0</v>
      </c>
      <c r="AC72" s="27">
        <v>0</v>
      </c>
      <c r="AD72" s="27">
        <v>0</v>
      </c>
      <c r="AE72" s="27">
        <v>0</v>
      </c>
      <c r="AF72" s="28">
        <v>0</v>
      </c>
      <c r="AG72" s="26">
        <v>0</v>
      </c>
      <c r="AH72" s="27">
        <v>0</v>
      </c>
      <c r="AI72" s="27">
        <v>0</v>
      </c>
      <c r="AJ72" s="27">
        <v>0</v>
      </c>
      <c r="AK72" s="28">
        <v>0</v>
      </c>
      <c r="AL72" s="26">
        <v>0</v>
      </c>
      <c r="AM72" s="27">
        <v>0</v>
      </c>
      <c r="AN72" s="27">
        <v>0</v>
      </c>
      <c r="AO72" s="27">
        <v>0</v>
      </c>
      <c r="AP72" s="28">
        <v>0</v>
      </c>
      <c r="AQ72" s="26">
        <v>0</v>
      </c>
      <c r="AR72" s="27">
        <v>0</v>
      </c>
      <c r="AS72" s="27">
        <v>0</v>
      </c>
      <c r="AT72" s="27">
        <v>0</v>
      </c>
      <c r="AU72" s="28">
        <v>0</v>
      </c>
      <c r="AV72" s="26">
        <v>0</v>
      </c>
      <c r="AW72" s="27">
        <v>0</v>
      </c>
      <c r="AX72" s="27">
        <v>0</v>
      </c>
      <c r="AY72" s="27">
        <v>0</v>
      </c>
      <c r="AZ72" s="28">
        <v>0</v>
      </c>
      <c r="BA72" s="26">
        <v>0</v>
      </c>
      <c r="BB72" s="27">
        <v>0</v>
      </c>
      <c r="BC72" s="27">
        <v>0</v>
      </c>
      <c r="BD72" s="27">
        <v>0</v>
      </c>
      <c r="BE72" s="28">
        <v>0</v>
      </c>
      <c r="BF72" s="26">
        <v>0</v>
      </c>
      <c r="BG72" s="27">
        <v>0</v>
      </c>
      <c r="BH72" s="27">
        <v>0</v>
      </c>
      <c r="BI72" s="27">
        <v>0</v>
      </c>
      <c r="BJ72" s="28">
        <v>0</v>
      </c>
      <c r="BK72" s="29">
        <v>0</v>
      </c>
    </row>
    <row r="73" spans="1:63" s="25" customFormat="1" ht="15">
      <c r="A73" s="20" t="s">
        <v>35</v>
      </c>
      <c r="B73" s="5" t="s">
        <v>36</v>
      </c>
      <c r="C73" s="3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4"/>
    </row>
    <row r="74" spans="1:63" s="25" customFormat="1" ht="15">
      <c r="A74" s="20"/>
      <c r="B74" s="7" t="s">
        <v>33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</v>
      </c>
      <c r="I74" s="22">
        <v>0</v>
      </c>
      <c r="J74" s="22">
        <v>0</v>
      </c>
      <c r="K74" s="22">
        <v>0</v>
      </c>
      <c r="L74" s="23">
        <v>0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</v>
      </c>
      <c r="S74" s="22">
        <v>0</v>
      </c>
      <c r="T74" s="22">
        <v>0</v>
      </c>
      <c r="U74" s="22">
        <v>0</v>
      </c>
      <c r="V74" s="23">
        <v>0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</v>
      </c>
      <c r="AW74" s="22">
        <v>0</v>
      </c>
      <c r="AX74" s="22">
        <v>0</v>
      </c>
      <c r="AY74" s="22">
        <v>0</v>
      </c>
      <c r="AZ74" s="23">
        <v>0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</v>
      </c>
      <c r="BG74" s="22">
        <v>0</v>
      </c>
      <c r="BH74" s="22">
        <v>0</v>
      </c>
      <c r="BI74" s="22">
        <v>0</v>
      </c>
      <c r="BJ74" s="23">
        <v>0</v>
      </c>
      <c r="BK74" s="24">
        <v>0</v>
      </c>
    </row>
    <row r="75" spans="1:63" s="30" customFormat="1" ht="15">
      <c r="A75" s="20"/>
      <c r="B75" s="8" t="s">
        <v>37</v>
      </c>
      <c r="C75" s="26">
        <v>0</v>
      </c>
      <c r="D75" s="27">
        <v>0</v>
      </c>
      <c r="E75" s="27">
        <v>0</v>
      </c>
      <c r="F75" s="27">
        <v>0</v>
      </c>
      <c r="G75" s="28">
        <v>0</v>
      </c>
      <c r="H75" s="26">
        <v>0</v>
      </c>
      <c r="I75" s="27">
        <v>0</v>
      </c>
      <c r="J75" s="27">
        <v>0</v>
      </c>
      <c r="K75" s="27">
        <v>0</v>
      </c>
      <c r="L75" s="28">
        <v>0</v>
      </c>
      <c r="M75" s="26">
        <v>0</v>
      </c>
      <c r="N75" s="27">
        <v>0</v>
      </c>
      <c r="O75" s="27">
        <v>0</v>
      </c>
      <c r="P75" s="27">
        <v>0</v>
      </c>
      <c r="Q75" s="28">
        <v>0</v>
      </c>
      <c r="R75" s="26">
        <v>0</v>
      </c>
      <c r="S75" s="27">
        <v>0</v>
      </c>
      <c r="T75" s="27">
        <v>0</v>
      </c>
      <c r="U75" s="27">
        <v>0</v>
      </c>
      <c r="V75" s="28">
        <v>0</v>
      </c>
      <c r="W75" s="26">
        <v>0</v>
      </c>
      <c r="X75" s="27">
        <v>0</v>
      </c>
      <c r="Y75" s="27">
        <v>0</v>
      </c>
      <c r="Z75" s="27">
        <v>0</v>
      </c>
      <c r="AA75" s="28">
        <v>0</v>
      </c>
      <c r="AB75" s="26">
        <v>0</v>
      </c>
      <c r="AC75" s="27">
        <v>0</v>
      </c>
      <c r="AD75" s="27">
        <v>0</v>
      </c>
      <c r="AE75" s="27">
        <v>0</v>
      </c>
      <c r="AF75" s="28">
        <v>0</v>
      </c>
      <c r="AG75" s="26">
        <v>0</v>
      </c>
      <c r="AH75" s="27">
        <v>0</v>
      </c>
      <c r="AI75" s="27">
        <v>0</v>
      </c>
      <c r="AJ75" s="27">
        <v>0</v>
      </c>
      <c r="AK75" s="28">
        <v>0</v>
      </c>
      <c r="AL75" s="26">
        <v>0</v>
      </c>
      <c r="AM75" s="27">
        <v>0</v>
      </c>
      <c r="AN75" s="27">
        <v>0</v>
      </c>
      <c r="AO75" s="27">
        <v>0</v>
      </c>
      <c r="AP75" s="28">
        <v>0</v>
      </c>
      <c r="AQ75" s="26">
        <v>0</v>
      </c>
      <c r="AR75" s="27">
        <v>0</v>
      </c>
      <c r="AS75" s="27">
        <v>0</v>
      </c>
      <c r="AT75" s="27">
        <v>0</v>
      </c>
      <c r="AU75" s="28">
        <v>0</v>
      </c>
      <c r="AV75" s="26">
        <v>0</v>
      </c>
      <c r="AW75" s="27">
        <v>0</v>
      </c>
      <c r="AX75" s="27">
        <v>0</v>
      </c>
      <c r="AY75" s="27">
        <v>0</v>
      </c>
      <c r="AZ75" s="28">
        <v>0</v>
      </c>
      <c r="BA75" s="26">
        <v>0</v>
      </c>
      <c r="BB75" s="27">
        <v>0</v>
      </c>
      <c r="BC75" s="27">
        <v>0</v>
      </c>
      <c r="BD75" s="27">
        <v>0</v>
      </c>
      <c r="BE75" s="28">
        <v>0</v>
      </c>
      <c r="BF75" s="26">
        <v>0</v>
      </c>
      <c r="BG75" s="27">
        <v>0</v>
      </c>
      <c r="BH75" s="27">
        <v>0</v>
      </c>
      <c r="BI75" s="27">
        <v>0</v>
      </c>
      <c r="BJ75" s="28">
        <v>0</v>
      </c>
      <c r="BK75" s="29">
        <v>0</v>
      </c>
    </row>
    <row r="76" spans="1:63" s="30" customFormat="1" ht="15">
      <c r="A76" s="20" t="s">
        <v>16</v>
      </c>
      <c r="B76" s="12" t="s">
        <v>17</v>
      </c>
      <c r="C76" s="26"/>
      <c r="D76" s="27"/>
      <c r="E76" s="27"/>
      <c r="F76" s="27"/>
      <c r="G76" s="28"/>
      <c r="H76" s="26"/>
      <c r="I76" s="27"/>
      <c r="J76" s="27"/>
      <c r="K76" s="27"/>
      <c r="L76" s="28"/>
      <c r="M76" s="26"/>
      <c r="N76" s="27"/>
      <c r="O76" s="27"/>
      <c r="P76" s="27"/>
      <c r="Q76" s="28"/>
      <c r="R76" s="26"/>
      <c r="S76" s="27"/>
      <c r="T76" s="27"/>
      <c r="U76" s="27"/>
      <c r="V76" s="28"/>
      <c r="W76" s="26"/>
      <c r="X76" s="27"/>
      <c r="Y76" s="27"/>
      <c r="Z76" s="27"/>
      <c r="AA76" s="28"/>
      <c r="AB76" s="26"/>
      <c r="AC76" s="27"/>
      <c r="AD76" s="27"/>
      <c r="AE76" s="27"/>
      <c r="AF76" s="28"/>
      <c r="AG76" s="26"/>
      <c r="AH76" s="27"/>
      <c r="AI76" s="27"/>
      <c r="AJ76" s="27"/>
      <c r="AK76" s="28"/>
      <c r="AL76" s="26"/>
      <c r="AM76" s="27"/>
      <c r="AN76" s="27"/>
      <c r="AO76" s="27"/>
      <c r="AP76" s="28"/>
      <c r="AQ76" s="26"/>
      <c r="AR76" s="27"/>
      <c r="AS76" s="27"/>
      <c r="AT76" s="27"/>
      <c r="AU76" s="28"/>
      <c r="AV76" s="26"/>
      <c r="AW76" s="27"/>
      <c r="AX76" s="27"/>
      <c r="AY76" s="27"/>
      <c r="AZ76" s="28"/>
      <c r="BA76" s="26"/>
      <c r="BB76" s="27"/>
      <c r="BC76" s="27"/>
      <c r="BD76" s="27"/>
      <c r="BE76" s="28"/>
      <c r="BF76" s="26"/>
      <c r="BG76" s="27"/>
      <c r="BH76" s="27"/>
      <c r="BI76" s="27"/>
      <c r="BJ76" s="28"/>
      <c r="BK76" s="29"/>
    </row>
    <row r="77" spans="1:63" s="25" customFormat="1" ht="15">
      <c r="A77" s="20"/>
      <c r="B77" s="59" t="s">
        <v>188</v>
      </c>
      <c r="C77" s="21">
        <v>0</v>
      </c>
      <c r="D77" s="22">
        <v>0.0023203225806</v>
      </c>
      <c r="E77" s="22">
        <v>0</v>
      </c>
      <c r="F77" s="22">
        <v>0</v>
      </c>
      <c r="G77" s="23">
        <v>0</v>
      </c>
      <c r="H77" s="21">
        <v>0.03591064825220001</v>
      </c>
      <c r="I77" s="22">
        <v>0.729039953869</v>
      </c>
      <c r="J77" s="22">
        <v>0.008217196387000001</v>
      </c>
      <c r="K77" s="22">
        <v>0</v>
      </c>
      <c r="L77" s="23">
        <v>0.4005314292871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0.03701593725370001</v>
      </c>
      <c r="S77" s="22">
        <v>0.2310547487092</v>
      </c>
      <c r="T77" s="22">
        <v>0.037682678516000004</v>
      </c>
      <c r="U77" s="22">
        <v>0</v>
      </c>
      <c r="V77" s="23">
        <v>0.0487857104181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0.1986284971573</v>
      </c>
      <c r="AW77" s="22">
        <v>1.128156382554269</v>
      </c>
      <c r="AX77" s="22">
        <v>0.0099192723548</v>
      </c>
      <c r="AY77" s="22">
        <v>0</v>
      </c>
      <c r="AZ77" s="23">
        <v>2.3109233139986998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0.09534392354310002</v>
      </c>
      <c r="BG77" s="22">
        <v>0.2868506326408001</v>
      </c>
      <c r="BH77" s="22">
        <v>0.0388032976772</v>
      </c>
      <c r="BI77" s="22">
        <v>0</v>
      </c>
      <c r="BJ77" s="23">
        <v>0.4058034951095999</v>
      </c>
      <c r="BK77" s="24">
        <f>SUM(C77:BJ77)</f>
        <v>6.00498744030867</v>
      </c>
    </row>
    <row r="78" spans="1:63" s="25" customFormat="1" ht="15">
      <c r="A78" s="20"/>
      <c r="B78" s="7" t="s">
        <v>189</v>
      </c>
      <c r="C78" s="21">
        <v>0</v>
      </c>
      <c r="D78" s="22">
        <v>0.9560129868386</v>
      </c>
      <c r="E78" s="22">
        <v>0</v>
      </c>
      <c r="F78" s="22">
        <v>0</v>
      </c>
      <c r="G78" s="23">
        <v>0</v>
      </c>
      <c r="H78" s="21">
        <v>0.06395421076619999</v>
      </c>
      <c r="I78" s="22">
        <v>0.7185167779335</v>
      </c>
      <c r="J78" s="22">
        <v>0.006983828129</v>
      </c>
      <c r="K78" s="22">
        <v>0</v>
      </c>
      <c r="L78" s="23">
        <v>0.4926591525770001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0.041574475830600005</v>
      </c>
      <c r="S78" s="22">
        <v>0.4413910412239</v>
      </c>
      <c r="T78" s="22">
        <v>0.2847688989997</v>
      </c>
      <c r="U78" s="22">
        <v>0</v>
      </c>
      <c r="V78" s="23">
        <v>0.15736939441770004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1.4632060438991006</v>
      </c>
      <c r="AW78" s="22">
        <v>4.415926008709471</v>
      </c>
      <c r="AX78" s="22">
        <v>0.15668437738660002</v>
      </c>
      <c r="AY78" s="22">
        <v>0</v>
      </c>
      <c r="AZ78" s="23">
        <v>9.058950735080499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0.9097351484271003</v>
      </c>
      <c r="BG78" s="22">
        <v>0.7838821574647998</v>
      </c>
      <c r="BH78" s="22">
        <v>1.0730187829340998</v>
      </c>
      <c r="BI78" s="22">
        <v>0</v>
      </c>
      <c r="BJ78" s="23">
        <v>2.0392137471942</v>
      </c>
      <c r="BK78" s="24">
        <f>SUM(C78:BJ78)</f>
        <v>23.063847767812067</v>
      </c>
    </row>
    <row r="79" spans="1:63" s="25" customFormat="1" ht="15">
      <c r="A79" s="20"/>
      <c r="B79" s="7" t="s">
        <v>148</v>
      </c>
      <c r="C79" s="21">
        <v>0</v>
      </c>
      <c r="D79" s="22">
        <v>0.8479215163225001</v>
      </c>
      <c r="E79" s="22">
        <v>0</v>
      </c>
      <c r="F79" s="22">
        <v>0</v>
      </c>
      <c r="G79" s="23">
        <v>0</v>
      </c>
      <c r="H79" s="21">
        <v>57.61648247905291</v>
      </c>
      <c r="I79" s="22">
        <v>4112.751399667288</v>
      </c>
      <c r="J79" s="22">
        <v>8.0468625987418</v>
      </c>
      <c r="K79" s="22">
        <v>0</v>
      </c>
      <c r="L79" s="23">
        <v>415.5152500302848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16.5158779995703</v>
      </c>
      <c r="S79" s="22">
        <v>27.139514795740897</v>
      </c>
      <c r="T79" s="22">
        <v>18.822966894161098</v>
      </c>
      <c r="U79" s="22">
        <v>0</v>
      </c>
      <c r="V79" s="23">
        <v>57.02483635102909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71.34704287785489</v>
      </c>
      <c r="AW79" s="22">
        <v>912.9256352506258</v>
      </c>
      <c r="AX79" s="22">
        <v>3.8535020572257004</v>
      </c>
      <c r="AY79" s="22">
        <v>0</v>
      </c>
      <c r="AZ79" s="23">
        <v>871.6500407291986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24.757384111024198</v>
      </c>
      <c r="BG79" s="22">
        <v>45.5260975769957</v>
      </c>
      <c r="BH79" s="22">
        <v>0.32942904032250003</v>
      </c>
      <c r="BI79" s="22">
        <v>0</v>
      </c>
      <c r="BJ79" s="23">
        <v>74.6605355594285</v>
      </c>
      <c r="BK79" s="24">
        <f>SUM(C79:BJ79)</f>
        <v>6719.330779534866</v>
      </c>
    </row>
    <row r="80" spans="1:63" s="25" customFormat="1" ht="15">
      <c r="A80" s="20"/>
      <c r="B80" s="7" t="s">
        <v>149</v>
      </c>
      <c r="C80" s="21">
        <v>0</v>
      </c>
      <c r="D80" s="22">
        <v>52.7438106559354</v>
      </c>
      <c r="E80" s="22">
        <v>0</v>
      </c>
      <c r="F80" s="22">
        <v>0</v>
      </c>
      <c r="G80" s="23">
        <v>0</v>
      </c>
      <c r="H80" s="21">
        <v>2.8988207684151</v>
      </c>
      <c r="I80" s="22">
        <v>27.2288278566121</v>
      </c>
      <c r="J80" s="22">
        <v>2.3410344375806</v>
      </c>
      <c r="K80" s="22">
        <v>0</v>
      </c>
      <c r="L80" s="23">
        <v>19.830049342579102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1.0912542397048997</v>
      </c>
      <c r="S80" s="22">
        <v>5.8027227267417</v>
      </c>
      <c r="T80" s="22">
        <v>4.7895727957741</v>
      </c>
      <c r="U80" s="22">
        <v>0</v>
      </c>
      <c r="V80" s="23">
        <v>1.1102862939347002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15.332709490346401</v>
      </c>
      <c r="AW80" s="22">
        <v>29.669871773806413</v>
      </c>
      <c r="AX80" s="22">
        <v>4E-09</v>
      </c>
      <c r="AY80" s="22">
        <v>0</v>
      </c>
      <c r="AZ80" s="23">
        <v>82.51420888884499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4.5680687550737</v>
      </c>
      <c r="BG80" s="22">
        <v>7.3704042262246</v>
      </c>
      <c r="BH80" s="22">
        <v>1.231200468387</v>
      </c>
      <c r="BI80" s="22">
        <v>0</v>
      </c>
      <c r="BJ80" s="23">
        <v>8.7016522719292</v>
      </c>
      <c r="BK80" s="24">
        <f>SUM(C80:BJ80)</f>
        <v>267.22449499589004</v>
      </c>
    </row>
    <row r="81" spans="1:63" s="25" customFormat="1" ht="15">
      <c r="A81" s="20"/>
      <c r="B81" s="7" t="s">
        <v>150</v>
      </c>
      <c r="C81" s="21">
        <v>0</v>
      </c>
      <c r="D81" s="22">
        <v>124.7029868299999</v>
      </c>
      <c r="E81" s="22">
        <v>0</v>
      </c>
      <c r="F81" s="22">
        <v>0</v>
      </c>
      <c r="G81" s="23">
        <v>0</v>
      </c>
      <c r="H81" s="21">
        <v>38.1535894272465</v>
      </c>
      <c r="I81" s="22">
        <v>1235.031158150159</v>
      </c>
      <c r="J81" s="22">
        <v>366.9422776493223</v>
      </c>
      <c r="K81" s="22">
        <v>0</v>
      </c>
      <c r="L81" s="23">
        <v>54.7783701604792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9.200449680375195</v>
      </c>
      <c r="S81" s="22">
        <v>122.90152175264379</v>
      </c>
      <c r="T81" s="22">
        <v>153.82723886593502</v>
      </c>
      <c r="U81" s="22">
        <v>0</v>
      </c>
      <c r="V81" s="23">
        <v>29.018950298384006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90.52960348596271</v>
      </c>
      <c r="AW81" s="22">
        <v>662.5547105332265</v>
      </c>
      <c r="AX81" s="22">
        <v>24.922252609935004</v>
      </c>
      <c r="AY81" s="22">
        <v>0</v>
      </c>
      <c r="AZ81" s="23">
        <v>271.1565696615381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85.0117033158587</v>
      </c>
      <c r="BG81" s="22">
        <v>212.8245506608562</v>
      </c>
      <c r="BH81" s="22">
        <v>78.38184945422522</v>
      </c>
      <c r="BI81" s="22">
        <v>0</v>
      </c>
      <c r="BJ81" s="23">
        <v>143.9786538005002</v>
      </c>
      <c r="BK81" s="24">
        <f>SUM(C81:BJ81)</f>
        <v>3703.916436336647</v>
      </c>
    </row>
    <row r="82" spans="1:63" s="25" customFormat="1" ht="15">
      <c r="A82" s="20"/>
      <c r="B82" s="7" t="s">
        <v>151</v>
      </c>
      <c r="C82" s="21">
        <v>0</v>
      </c>
      <c r="D82" s="22">
        <v>170.6741702021612</v>
      </c>
      <c r="E82" s="22">
        <v>0</v>
      </c>
      <c r="F82" s="22">
        <v>0</v>
      </c>
      <c r="G82" s="23">
        <v>0</v>
      </c>
      <c r="H82" s="21">
        <v>64.130153500571</v>
      </c>
      <c r="I82" s="22">
        <v>16111.871986172642</v>
      </c>
      <c r="J82" s="22">
        <v>61.176627756516</v>
      </c>
      <c r="K82" s="22">
        <v>0</v>
      </c>
      <c r="L82" s="23">
        <v>990.0684768916078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20.367809581895695</v>
      </c>
      <c r="S82" s="22">
        <v>322.7982049642888</v>
      </c>
      <c r="T82" s="22">
        <v>15.885663998612502</v>
      </c>
      <c r="U82" s="22">
        <v>0</v>
      </c>
      <c r="V82" s="23">
        <v>52.5494534141266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44.030349579105795</v>
      </c>
      <c r="AW82" s="22">
        <v>1694.1239126128837</v>
      </c>
      <c r="AX82" s="22">
        <v>5.468869227161001</v>
      </c>
      <c r="AY82" s="22">
        <v>0</v>
      </c>
      <c r="AZ82" s="23">
        <v>494.12565614275894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24.0093462507124</v>
      </c>
      <c r="BG82" s="22">
        <v>41.10722632451189</v>
      </c>
      <c r="BH82" s="22">
        <v>5.7208973129029</v>
      </c>
      <c r="BI82" s="22">
        <v>0</v>
      </c>
      <c r="BJ82" s="23">
        <v>59.15234284356222</v>
      </c>
      <c r="BK82" s="24">
        <f>SUM(C82:BJ82)</f>
        <v>20177.26114677601</v>
      </c>
    </row>
    <row r="83" spans="1:63" s="25" customFormat="1" ht="15">
      <c r="A83" s="20"/>
      <c r="B83" s="7" t="s">
        <v>222</v>
      </c>
      <c r="C83" s="21">
        <v>0</v>
      </c>
      <c r="D83" s="22">
        <v>4.0413992206128</v>
      </c>
      <c r="E83" s="22">
        <v>0</v>
      </c>
      <c r="F83" s="22">
        <v>0</v>
      </c>
      <c r="G83" s="23">
        <v>0</v>
      </c>
      <c r="H83" s="21">
        <v>0.08992113512810002</v>
      </c>
      <c r="I83" s="22">
        <v>163.5481014094836</v>
      </c>
      <c r="J83" s="22">
        <v>0</v>
      </c>
      <c r="K83" s="22">
        <v>0</v>
      </c>
      <c r="L83" s="23">
        <v>5.5023650349674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0.0516288700316</v>
      </c>
      <c r="S83" s="22">
        <v>0</v>
      </c>
      <c r="T83" s="22">
        <v>0</v>
      </c>
      <c r="U83" s="22">
        <v>0</v>
      </c>
      <c r="V83" s="23">
        <v>2.0273679186773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0.17482174786780003</v>
      </c>
      <c r="AW83" s="22">
        <v>5.7566955990503095</v>
      </c>
      <c r="AX83" s="22">
        <v>0</v>
      </c>
      <c r="AY83" s="22">
        <v>0</v>
      </c>
      <c r="AZ83" s="23">
        <v>1.7320483164188003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0.08444173209370004</v>
      </c>
      <c r="BG83" s="22">
        <v>0.20198931941929998</v>
      </c>
      <c r="BH83" s="22">
        <v>0</v>
      </c>
      <c r="BI83" s="22">
        <v>0</v>
      </c>
      <c r="BJ83" s="23">
        <v>0.0015149196450999999</v>
      </c>
      <c r="BK83" s="24">
        <f>SUM(C83:BJ83)</f>
        <v>183.21229522339584</v>
      </c>
    </row>
    <row r="84" spans="1:63" s="25" customFormat="1" ht="15">
      <c r="A84" s="20"/>
      <c r="B84" s="7" t="s">
        <v>152</v>
      </c>
      <c r="C84" s="21">
        <v>0</v>
      </c>
      <c r="D84" s="22">
        <v>0.8408321348709</v>
      </c>
      <c r="E84" s="22">
        <v>0</v>
      </c>
      <c r="F84" s="22">
        <v>0</v>
      </c>
      <c r="G84" s="23">
        <v>0</v>
      </c>
      <c r="H84" s="21">
        <v>17.676100811923998</v>
      </c>
      <c r="I84" s="22">
        <v>10.799293864934599</v>
      </c>
      <c r="J84" s="22">
        <v>0</v>
      </c>
      <c r="K84" s="22">
        <v>0</v>
      </c>
      <c r="L84" s="23">
        <v>27.6414324580615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7.5809953558307015</v>
      </c>
      <c r="S84" s="22">
        <v>1.6089375106769999</v>
      </c>
      <c r="T84" s="22">
        <v>0</v>
      </c>
      <c r="U84" s="22">
        <v>0</v>
      </c>
      <c r="V84" s="23">
        <v>4.372405696481601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26.605288955734217</v>
      </c>
      <c r="AW84" s="22">
        <v>45.686074489749465</v>
      </c>
      <c r="AX84" s="22">
        <v>6.564140727935401</v>
      </c>
      <c r="AY84" s="22">
        <v>0</v>
      </c>
      <c r="AZ84" s="23">
        <v>83.32441432601232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10.417544534087803</v>
      </c>
      <c r="BG84" s="22">
        <v>10.5529517810626</v>
      </c>
      <c r="BH84" s="22">
        <v>0</v>
      </c>
      <c r="BI84" s="22">
        <v>0</v>
      </c>
      <c r="BJ84" s="23">
        <v>18.234894006864693</v>
      </c>
      <c r="BK84" s="24">
        <f>SUM(C84:BJ84)</f>
        <v>271.9053066542268</v>
      </c>
    </row>
    <row r="85" spans="1:63" s="25" customFormat="1" ht="15">
      <c r="A85" s="20"/>
      <c r="B85" s="7" t="s">
        <v>197</v>
      </c>
      <c r="C85" s="21">
        <v>0</v>
      </c>
      <c r="D85" s="22">
        <v>447.03670305309674</v>
      </c>
      <c r="E85" s="22">
        <v>0</v>
      </c>
      <c r="F85" s="22">
        <v>0</v>
      </c>
      <c r="G85" s="23">
        <v>0</v>
      </c>
      <c r="H85" s="21">
        <v>19.823958839474603</v>
      </c>
      <c r="I85" s="22">
        <v>2211.620455656676</v>
      </c>
      <c r="J85" s="22">
        <v>36.1700880982579</v>
      </c>
      <c r="K85" s="22">
        <v>0</v>
      </c>
      <c r="L85" s="23">
        <v>178.79361596473763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7.4242976304437995</v>
      </c>
      <c r="S85" s="22">
        <v>15.723321450063503</v>
      </c>
      <c r="T85" s="22">
        <v>49.7267381754512</v>
      </c>
      <c r="U85" s="22">
        <v>0</v>
      </c>
      <c r="V85" s="23">
        <v>16.395529642868702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24.688634341192397</v>
      </c>
      <c r="AW85" s="22">
        <v>746.5439278072524</v>
      </c>
      <c r="AX85" s="22">
        <v>0.9069434945806001</v>
      </c>
      <c r="AY85" s="22">
        <v>0</v>
      </c>
      <c r="AZ85" s="23">
        <v>87.3762757414261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17.960018271726703</v>
      </c>
      <c r="BG85" s="22">
        <v>23.6892175631261</v>
      </c>
      <c r="BH85" s="22">
        <v>0.3789346181935</v>
      </c>
      <c r="BI85" s="22">
        <v>0</v>
      </c>
      <c r="BJ85" s="23">
        <v>126.02197532527927</v>
      </c>
      <c r="BK85" s="24">
        <f aca="true" t="shared" si="8" ref="BK85:BK90">SUM(C85:BJ85)</f>
        <v>4010.280635673847</v>
      </c>
    </row>
    <row r="86" spans="1:63" s="25" customFormat="1" ht="15">
      <c r="A86" s="20"/>
      <c r="B86" s="7" t="s">
        <v>153</v>
      </c>
      <c r="C86" s="21">
        <v>0</v>
      </c>
      <c r="D86" s="22">
        <v>215.470130596645</v>
      </c>
      <c r="E86" s="22">
        <v>0</v>
      </c>
      <c r="F86" s="22">
        <v>0</v>
      </c>
      <c r="G86" s="23">
        <v>0</v>
      </c>
      <c r="H86" s="21">
        <v>60.693095765367</v>
      </c>
      <c r="I86" s="22">
        <v>3996.9722982838343</v>
      </c>
      <c r="J86" s="22">
        <v>144.5114574118706</v>
      </c>
      <c r="K86" s="22">
        <v>0</v>
      </c>
      <c r="L86" s="23">
        <v>234.56265570079648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47.232541549465196</v>
      </c>
      <c r="S86" s="22">
        <v>206.50160909428715</v>
      </c>
      <c r="T86" s="22">
        <v>125.19431203545102</v>
      </c>
      <c r="U86" s="22">
        <v>0</v>
      </c>
      <c r="V86" s="23">
        <v>94.12373864525183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341.23055026963306</v>
      </c>
      <c r="AW86" s="22">
        <v>1485.9109038127488</v>
      </c>
      <c r="AX86" s="22">
        <v>2.1376624005158997</v>
      </c>
      <c r="AY86" s="22">
        <v>0</v>
      </c>
      <c r="AZ86" s="23">
        <v>766.9594250706797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356.2505189057357</v>
      </c>
      <c r="BG86" s="22">
        <v>281.20409584112997</v>
      </c>
      <c r="BH86" s="22">
        <v>33.753647640999006</v>
      </c>
      <c r="BI86" s="22">
        <v>0</v>
      </c>
      <c r="BJ86" s="23">
        <v>411.14908905523976</v>
      </c>
      <c r="BK86" s="24">
        <f t="shared" si="8"/>
        <v>8803.85773207965</v>
      </c>
    </row>
    <row r="87" spans="1:63" s="25" customFormat="1" ht="15">
      <c r="A87" s="20"/>
      <c r="B87" s="7" t="s">
        <v>154</v>
      </c>
      <c r="C87" s="21">
        <v>0</v>
      </c>
      <c r="D87" s="22">
        <v>285.4600840170645</v>
      </c>
      <c r="E87" s="22">
        <v>0</v>
      </c>
      <c r="F87" s="22">
        <v>0</v>
      </c>
      <c r="G87" s="23">
        <v>0</v>
      </c>
      <c r="H87" s="21">
        <v>42.511982661731686</v>
      </c>
      <c r="I87" s="22">
        <v>4940.671187180611</v>
      </c>
      <c r="J87" s="22">
        <v>1039.5261457631611</v>
      </c>
      <c r="K87" s="22">
        <v>0</v>
      </c>
      <c r="L87" s="23">
        <v>182.99401094834948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13.165795984701102</v>
      </c>
      <c r="S87" s="22">
        <v>303.569732147256</v>
      </c>
      <c r="T87" s="22">
        <v>106.0112263689998</v>
      </c>
      <c r="U87" s="22">
        <v>0</v>
      </c>
      <c r="V87" s="23">
        <v>28.053687121448494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48.384609639371284</v>
      </c>
      <c r="AW87" s="22">
        <v>1456.9878740778468</v>
      </c>
      <c r="AX87" s="22">
        <v>65.64431168748361</v>
      </c>
      <c r="AY87" s="22">
        <v>0</v>
      </c>
      <c r="AZ87" s="23">
        <v>182.92817145286054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27.568701344955198</v>
      </c>
      <c r="BG87" s="22">
        <v>92.37580237034992</v>
      </c>
      <c r="BH87" s="22">
        <v>4.3349292381286</v>
      </c>
      <c r="BI87" s="22">
        <v>0</v>
      </c>
      <c r="BJ87" s="23">
        <v>59.37372834671711</v>
      </c>
      <c r="BK87" s="24">
        <f t="shared" si="8"/>
        <v>8879.561980351034</v>
      </c>
    </row>
    <row r="88" spans="1:63" s="25" customFormat="1" ht="15">
      <c r="A88" s="20"/>
      <c r="B88" s="7" t="s">
        <v>155</v>
      </c>
      <c r="C88" s="21">
        <v>0</v>
      </c>
      <c r="D88" s="22">
        <v>111.07417389870952</v>
      </c>
      <c r="E88" s="22">
        <v>0</v>
      </c>
      <c r="F88" s="22">
        <v>0</v>
      </c>
      <c r="G88" s="23">
        <v>0</v>
      </c>
      <c r="H88" s="21">
        <v>12.6929870033103</v>
      </c>
      <c r="I88" s="22">
        <v>2.3105123475798</v>
      </c>
      <c r="J88" s="22">
        <v>0</v>
      </c>
      <c r="K88" s="22">
        <v>0</v>
      </c>
      <c r="L88" s="23">
        <v>11.9774429537384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5.057659575568601</v>
      </c>
      <c r="S88" s="22">
        <v>2.7525500507739</v>
      </c>
      <c r="T88" s="22">
        <v>0</v>
      </c>
      <c r="U88" s="22">
        <v>0</v>
      </c>
      <c r="V88" s="23">
        <v>3.5360994548052007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145.35299203545154</v>
      </c>
      <c r="AW88" s="22">
        <v>143.3774454912342</v>
      </c>
      <c r="AX88" s="22">
        <v>0</v>
      </c>
      <c r="AY88" s="22">
        <v>0</v>
      </c>
      <c r="AZ88" s="23">
        <v>193.84399498592379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54.18543109212003</v>
      </c>
      <c r="BG88" s="22">
        <v>7.3855232830905</v>
      </c>
      <c r="BH88" s="22">
        <v>0</v>
      </c>
      <c r="BI88" s="22">
        <v>0</v>
      </c>
      <c r="BJ88" s="23">
        <v>43.967421894005106</v>
      </c>
      <c r="BK88" s="24">
        <f t="shared" si="8"/>
        <v>737.5142340663109</v>
      </c>
    </row>
    <row r="89" spans="1:63" s="25" customFormat="1" ht="15">
      <c r="A89" s="20"/>
      <c r="B89" s="7" t="s">
        <v>156</v>
      </c>
      <c r="C89" s="21">
        <v>0</v>
      </c>
      <c r="D89" s="22">
        <v>108.4371792507741</v>
      </c>
      <c r="E89" s="22">
        <v>0</v>
      </c>
      <c r="F89" s="22">
        <v>0</v>
      </c>
      <c r="G89" s="23">
        <v>0</v>
      </c>
      <c r="H89" s="21">
        <v>18.779092483445094</v>
      </c>
      <c r="I89" s="22">
        <v>1931.0491658256437</v>
      </c>
      <c r="J89" s="22">
        <v>2.141648689258</v>
      </c>
      <c r="K89" s="22">
        <v>0</v>
      </c>
      <c r="L89" s="23">
        <v>225.00697525686866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3.2117149026723997</v>
      </c>
      <c r="S89" s="22">
        <v>47.446819744677</v>
      </c>
      <c r="T89" s="22">
        <v>1.6542150318064</v>
      </c>
      <c r="U89" s="22">
        <v>0</v>
      </c>
      <c r="V89" s="23">
        <v>66.0001124269985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46.92008664241532</v>
      </c>
      <c r="AW89" s="22">
        <v>449.3517453834513</v>
      </c>
      <c r="AX89" s="22">
        <v>5.1105720066773</v>
      </c>
      <c r="AY89" s="22">
        <v>0</v>
      </c>
      <c r="AZ89" s="23">
        <v>512.7092518455363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11.475765165474906</v>
      </c>
      <c r="BG89" s="22">
        <v>13.901984918900702</v>
      </c>
      <c r="BH89" s="22">
        <v>0.08137760864509999</v>
      </c>
      <c r="BI89" s="22">
        <v>0</v>
      </c>
      <c r="BJ89" s="23">
        <v>32.36223162440941</v>
      </c>
      <c r="BK89" s="24">
        <f t="shared" si="8"/>
        <v>3475.639938807655</v>
      </c>
    </row>
    <row r="90" spans="1:63" s="25" customFormat="1" ht="15">
      <c r="A90" s="20"/>
      <c r="B90" s="7" t="s">
        <v>157</v>
      </c>
      <c r="C90" s="21">
        <v>0</v>
      </c>
      <c r="D90" s="22">
        <v>0.7035787096774</v>
      </c>
      <c r="E90" s="22">
        <v>0</v>
      </c>
      <c r="F90" s="22">
        <v>0</v>
      </c>
      <c r="G90" s="23">
        <v>0</v>
      </c>
      <c r="H90" s="21">
        <v>61.491408789570905</v>
      </c>
      <c r="I90" s="22">
        <v>475.0943938788694</v>
      </c>
      <c r="J90" s="22">
        <v>0</v>
      </c>
      <c r="K90" s="22">
        <v>0</v>
      </c>
      <c r="L90" s="23">
        <v>453.4485431508661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7.892937958120697</v>
      </c>
      <c r="S90" s="22">
        <v>65.0337952605153</v>
      </c>
      <c r="T90" s="22">
        <v>37.4468575667741</v>
      </c>
      <c r="U90" s="22">
        <v>0</v>
      </c>
      <c r="V90" s="23">
        <v>32.4451871850948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19.1125116415883</v>
      </c>
      <c r="AW90" s="22">
        <v>114.12455224415493</v>
      </c>
      <c r="AX90" s="22">
        <v>0</v>
      </c>
      <c r="AY90" s="22">
        <v>0</v>
      </c>
      <c r="AZ90" s="23">
        <v>557.5135432398812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8.3193606662382</v>
      </c>
      <c r="BG90" s="22">
        <v>7.100553333708399</v>
      </c>
      <c r="BH90" s="22">
        <v>0.5188843887741</v>
      </c>
      <c r="BI90" s="22">
        <v>0</v>
      </c>
      <c r="BJ90" s="23">
        <v>27.212530810153</v>
      </c>
      <c r="BK90" s="24">
        <f t="shared" si="8"/>
        <v>1867.4586388239866</v>
      </c>
    </row>
    <row r="91" spans="1:63" s="25" customFormat="1" ht="15">
      <c r="A91" s="20"/>
      <c r="B91" s="7" t="s">
        <v>158</v>
      </c>
      <c r="C91" s="21">
        <v>0</v>
      </c>
      <c r="D91" s="22">
        <v>7.7398330645161</v>
      </c>
      <c r="E91" s="22">
        <v>0</v>
      </c>
      <c r="F91" s="22">
        <v>0</v>
      </c>
      <c r="G91" s="23">
        <v>0</v>
      </c>
      <c r="H91" s="21">
        <v>3.7447993586078994</v>
      </c>
      <c r="I91" s="22">
        <v>0.0520796065483</v>
      </c>
      <c r="J91" s="22">
        <v>0</v>
      </c>
      <c r="K91" s="22">
        <v>0</v>
      </c>
      <c r="L91" s="23">
        <v>5.112498083484545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2.4946881295759993</v>
      </c>
      <c r="S91" s="22">
        <v>0</v>
      </c>
      <c r="T91" s="22">
        <v>0</v>
      </c>
      <c r="U91" s="22">
        <v>0</v>
      </c>
      <c r="V91" s="23">
        <v>0.466062605935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62.21582794720931</v>
      </c>
      <c r="AW91" s="22">
        <v>0.0010526451935</v>
      </c>
      <c r="AX91" s="22">
        <v>0</v>
      </c>
      <c r="AY91" s="22">
        <v>0</v>
      </c>
      <c r="AZ91" s="23">
        <v>96.40354356456919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30.928547758503004</v>
      </c>
      <c r="BG91" s="22">
        <v>0</v>
      </c>
      <c r="BH91" s="22">
        <v>0</v>
      </c>
      <c r="BI91" s="22">
        <v>0</v>
      </c>
      <c r="BJ91" s="23">
        <v>47.6339403963809</v>
      </c>
      <c r="BK91" s="24">
        <f>SUM(C91:BJ91)</f>
        <v>256.79287316052375</v>
      </c>
    </row>
    <row r="92" spans="1:63" s="25" customFormat="1" ht="15">
      <c r="A92" s="20"/>
      <c r="B92" s="7" t="s">
        <v>159</v>
      </c>
      <c r="C92" s="21">
        <v>0</v>
      </c>
      <c r="D92" s="22">
        <v>226.0635395962257</v>
      </c>
      <c r="E92" s="22">
        <v>0</v>
      </c>
      <c r="F92" s="22">
        <v>0</v>
      </c>
      <c r="G92" s="23">
        <v>0</v>
      </c>
      <c r="H92" s="21">
        <v>6.536796926250399</v>
      </c>
      <c r="I92" s="22">
        <v>66.16732378922481</v>
      </c>
      <c r="J92" s="22">
        <v>0</v>
      </c>
      <c r="K92" s="22">
        <v>0</v>
      </c>
      <c r="L92" s="23">
        <v>16.3993089789652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3.5177931545409997</v>
      </c>
      <c r="S92" s="22">
        <v>6.698977729967</v>
      </c>
      <c r="T92" s="22">
        <v>33.972692908129005</v>
      </c>
      <c r="U92" s="22">
        <v>0</v>
      </c>
      <c r="V92" s="23">
        <v>5.0445607833535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93.24323214923561</v>
      </c>
      <c r="AW92" s="22">
        <v>67.00256251250357</v>
      </c>
      <c r="AX92" s="22">
        <v>23.3427455555803</v>
      </c>
      <c r="AY92" s="22">
        <v>0</v>
      </c>
      <c r="AZ92" s="23">
        <v>220.28886639603473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60.59525358594429</v>
      </c>
      <c r="BG92" s="22">
        <v>34.848656389381304</v>
      </c>
      <c r="BH92" s="22">
        <v>80.4937489511608</v>
      </c>
      <c r="BI92" s="22">
        <v>0</v>
      </c>
      <c r="BJ92" s="23">
        <v>65.65274025767431</v>
      </c>
      <c r="BK92" s="24">
        <f>SUM(C92:BJ92)</f>
        <v>1009.8687996641714</v>
      </c>
    </row>
    <row r="93" spans="1:63" s="25" customFormat="1" ht="15">
      <c r="A93" s="20"/>
      <c r="B93" s="7" t="s">
        <v>160</v>
      </c>
      <c r="C93" s="21">
        <v>0</v>
      </c>
      <c r="D93" s="22">
        <v>346.3225315982257</v>
      </c>
      <c r="E93" s="22">
        <v>0</v>
      </c>
      <c r="F93" s="22">
        <v>0</v>
      </c>
      <c r="G93" s="23">
        <v>0</v>
      </c>
      <c r="H93" s="21">
        <v>35.00722446421531</v>
      </c>
      <c r="I93" s="22">
        <v>2980.6535961269647</v>
      </c>
      <c r="J93" s="22">
        <v>515.2013947689029</v>
      </c>
      <c r="K93" s="22">
        <v>0</v>
      </c>
      <c r="L93" s="23">
        <v>382.51845831609126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20.520149372604298</v>
      </c>
      <c r="S93" s="22">
        <v>102.80582652412737</v>
      </c>
      <c r="T93" s="22">
        <v>29.7728896107738</v>
      </c>
      <c r="U93" s="22">
        <v>0</v>
      </c>
      <c r="V93" s="23">
        <v>61.7024830889966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148.1100532207668</v>
      </c>
      <c r="AW93" s="22">
        <v>4034.82937722076</v>
      </c>
      <c r="AX93" s="22">
        <v>4.2126311569353</v>
      </c>
      <c r="AY93" s="22">
        <v>0</v>
      </c>
      <c r="AZ93" s="23">
        <v>1204.3864001161808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96.54702047019752</v>
      </c>
      <c r="BG93" s="22">
        <v>150.90754141163387</v>
      </c>
      <c r="BH93" s="22">
        <v>25.7315838508057</v>
      </c>
      <c r="BI93" s="22">
        <v>0</v>
      </c>
      <c r="BJ93" s="23">
        <v>219.73228059038564</v>
      </c>
      <c r="BK93" s="24">
        <f>SUM(C93:BJ93)</f>
        <v>10358.961441908566</v>
      </c>
    </row>
    <row r="94" spans="1:63" s="30" customFormat="1" ht="15">
      <c r="A94" s="20"/>
      <c r="B94" s="8" t="s">
        <v>18</v>
      </c>
      <c r="C94" s="26">
        <f aca="true" t="shared" si="9" ref="C94:AH94">SUM(C77:C93)</f>
        <v>0</v>
      </c>
      <c r="D94" s="27">
        <f t="shared" si="9"/>
        <v>2103.1172076542566</v>
      </c>
      <c r="E94" s="27">
        <f t="shared" si="9"/>
        <v>0</v>
      </c>
      <c r="F94" s="27">
        <f t="shared" si="9"/>
        <v>0</v>
      </c>
      <c r="G94" s="28">
        <f t="shared" si="9"/>
        <v>0</v>
      </c>
      <c r="H94" s="26">
        <f t="shared" si="9"/>
        <v>441.94627927332925</v>
      </c>
      <c r="I94" s="27">
        <f t="shared" si="9"/>
        <v>38267.269336548874</v>
      </c>
      <c r="J94" s="27">
        <f t="shared" si="9"/>
        <v>2176.0727381981274</v>
      </c>
      <c r="K94" s="27">
        <f t="shared" si="9"/>
        <v>0</v>
      </c>
      <c r="L94" s="28">
        <f t="shared" si="9"/>
        <v>3205.042643853742</v>
      </c>
      <c r="M94" s="26">
        <f t="shared" si="9"/>
        <v>0</v>
      </c>
      <c r="N94" s="27">
        <f t="shared" si="9"/>
        <v>0</v>
      </c>
      <c r="O94" s="27">
        <f t="shared" si="9"/>
        <v>0</v>
      </c>
      <c r="P94" s="27">
        <f t="shared" si="9"/>
        <v>0</v>
      </c>
      <c r="Q94" s="28">
        <f t="shared" si="9"/>
        <v>0</v>
      </c>
      <c r="R94" s="26">
        <f t="shared" si="9"/>
        <v>165.40418439818578</v>
      </c>
      <c r="S94" s="27">
        <f t="shared" si="9"/>
        <v>1231.4559795416926</v>
      </c>
      <c r="T94" s="27">
        <f t="shared" si="9"/>
        <v>577.4268258293838</v>
      </c>
      <c r="U94" s="27">
        <f t="shared" si="9"/>
        <v>0</v>
      </c>
      <c r="V94" s="28">
        <f t="shared" si="9"/>
        <v>454.07691603222173</v>
      </c>
      <c r="W94" s="26">
        <f t="shared" si="9"/>
        <v>0</v>
      </c>
      <c r="X94" s="27">
        <f t="shared" si="9"/>
        <v>0</v>
      </c>
      <c r="Y94" s="27">
        <f t="shared" si="9"/>
        <v>0</v>
      </c>
      <c r="Z94" s="27">
        <f t="shared" si="9"/>
        <v>0</v>
      </c>
      <c r="AA94" s="28">
        <f t="shared" si="9"/>
        <v>0</v>
      </c>
      <c r="AB94" s="26">
        <f t="shared" si="9"/>
        <v>0</v>
      </c>
      <c r="AC94" s="27">
        <f t="shared" si="9"/>
        <v>0</v>
      </c>
      <c r="AD94" s="27">
        <f t="shared" si="9"/>
        <v>0</v>
      </c>
      <c r="AE94" s="27">
        <f t="shared" si="9"/>
        <v>0</v>
      </c>
      <c r="AF94" s="28">
        <f t="shared" si="9"/>
        <v>0</v>
      </c>
      <c r="AG94" s="26">
        <f t="shared" si="9"/>
        <v>0</v>
      </c>
      <c r="AH94" s="27">
        <f t="shared" si="9"/>
        <v>0</v>
      </c>
      <c r="AI94" s="27">
        <f aca="true" t="shared" si="10" ref="AI94:BK94">SUM(AI77:AI93)</f>
        <v>0</v>
      </c>
      <c r="AJ94" s="27">
        <f t="shared" si="10"/>
        <v>0</v>
      </c>
      <c r="AK94" s="28">
        <f t="shared" si="10"/>
        <v>0</v>
      </c>
      <c r="AL94" s="26">
        <f t="shared" si="10"/>
        <v>0</v>
      </c>
      <c r="AM94" s="27">
        <f t="shared" si="10"/>
        <v>0</v>
      </c>
      <c r="AN94" s="27">
        <f t="shared" si="10"/>
        <v>0</v>
      </c>
      <c r="AO94" s="27">
        <f t="shared" si="10"/>
        <v>0</v>
      </c>
      <c r="AP94" s="28">
        <f t="shared" si="10"/>
        <v>0</v>
      </c>
      <c r="AQ94" s="26">
        <f t="shared" si="10"/>
        <v>0</v>
      </c>
      <c r="AR94" s="27">
        <f t="shared" si="10"/>
        <v>0</v>
      </c>
      <c r="AS94" s="27">
        <f t="shared" si="10"/>
        <v>0</v>
      </c>
      <c r="AT94" s="27">
        <f t="shared" si="10"/>
        <v>0</v>
      </c>
      <c r="AU94" s="28">
        <f t="shared" si="10"/>
        <v>0</v>
      </c>
      <c r="AV94" s="26">
        <f t="shared" si="10"/>
        <v>1178.9401485647916</v>
      </c>
      <c r="AW94" s="27">
        <f t="shared" si="10"/>
        <v>11854.39042384575</v>
      </c>
      <c r="AX94" s="27">
        <f t="shared" si="10"/>
        <v>142.3302345777715</v>
      </c>
      <c r="AY94" s="27">
        <f t="shared" si="10"/>
        <v>0</v>
      </c>
      <c r="AZ94" s="28">
        <f t="shared" si="10"/>
        <v>5638.282284526944</v>
      </c>
      <c r="BA94" s="26">
        <f t="shared" si="10"/>
        <v>0</v>
      </c>
      <c r="BB94" s="27">
        <f t="shared" si="10"/>
        <v>0</v>
      </c>
      <c r="BC94" s="27">
        <f t="shared" si="10"/>
        <v>0</v>
      </c>
      <c r="BD94" s="27">
        <f t="shared" si="10"/>
        <v>0</v>
      </c>
      <c r="BE94" s="28">
        <f t="shared" si="10"/>
        <v>0</v>
      </c>
      <c r="BF94" s="26">
        <f t="shared" si="10"/>
        <v>813.6841850317162</v>
      </c>
      <c r="BG94" s="27">
        <f t="shared" si="10"/>
        <v>930.0673277904964</v>
      </c>
      <c r="BH94" s="27">
        <f t="shared" si="10"/>
        <v>232.0683046531557</v>
      </c>
      <c r="BI94" s="27">
        <f t="shared" si="10"/>
        <v>0</v>
      </c>
      <c r="BJ94" s="28">
        <f t="shared" si="10"/>
        <v>1340.2805489444784</v>
      </c>
      <c r="BK94" s="29">
        <f t="shared" si="10"/>
        <v>70751.8555692649</v>
      </c>
    </row>
    <row r="95" spans="1:63" s="30" customFormat="1" ht="15">
      <c r="A95" s="20"/>
      <c r="B95" s="8" t="s">
        <v>19</v>
      </c>
      <c r="C95" s="26">
        <f aca="true" t="shared" si="11" ref="C95:AH95">C94+C75+C72+C68+C15+C11</f>
        <v>0</v>
      </c>
      <c r="D95" s="27">
        <f t="shared" si="11"/>
        <v>2240.9772682105463</v>
      </c>
      <c r="E95" s="27">
        <f t="shared" si="11"/>
        <v>0</v>
      </c>
      <c r="F95" s="27">
        <f t="shared" si="11"/>
        <v>0</v>
      </c>
      <c r="G95" s="28">
        <f t="shared" si="11"/>
        <v>0</v>
      </c>
      <c r="H95" s="26">
        <f t="shared" si="11"/>
        <v>906.5316035879468</v>
      </c>
      <c r="I95" s="27">
        <f t="shared" si="11"/>
        <v>61065.94204817801</v>
      </c>
      <c r="J95" s="27">
        <f t="shared" si="11"/>
        <v>3314.801274681029</v>
      </c>
      <c r="K95" s="27">
        <f t="shared" si="11"/>
        <v>0</v>
      </c>
      <c r="L95" s="28">
        <f t="shared" si="11"/>
        <v>5093.28155193078</v>
      </c>
      <c r="M95" s="26">
        <f t="shared" si="11"/>
        <v>0</v>
      </c>
      <c r="N95" s="27">
        <f t="shared" si="11"/>
        <v>0</v>
      </c>
      <c r="O95" s="27">
        <f t="shared" si="11"/>
        <v>0</v>
      </c>
      <c r="P95" s="27">
        <f t="shared" si="11"/>
        <v>0</v>
      </c>
      <c r="Q95" s="28">
        <f t="shared" si="11"/>
        <v>0</v>
      </c>
      <c r="R95" s="26">
        <f t="shared" si="11"/>
        <v>487.2314923892371</v>
      </c>
      <c r="S95" s="27">
        <f t="shared" si="11"/>
        <v>2212.23055919178</v>
      </c>
      <c r="T95" s="27">
        <f t="shared" si="11"/>
        <v>692.427401038383</v>
      </c>
      <c r="U95" s="27">
        <f t="shared" si="11"/>
        <v>0</v>
      </c>
      <c r="V95" s="28">
        <f t="shared" si="11"/>
        <v>747.3485438056808</v>
      </c>
      <c r="W95" s="26">
        <f t="shared" si="11"/>
        <v>0</v>
      </c>
      <c r="X95" s="27">
        <f t="shared" si="11"/>
        <v>0</v>
      </c>
      <c r="Y95" s="27">
        <f t="shared" si="11"/>
        <v>0</v>
      </c>
      <c r="Z95" s="27">
        <f t="shared" si="11"/>
        <v>0</v>
      </c>
      <c r="AA95" s="28">
        <f t="shared" si="11"/>
        <v>0</v>
      </c>
      <c r="AB95" s="26">
        <f t="shared" si="11"/>
        <v>0</v>
      </c>
      <c r="AC95" s="27">
        <f t="shared" si="11"/>
        <v>0</v>
      </c>
      <c r="AD95" s="27">
        <f t="shared" si="11"/>
        <v>0</v>
      </c>
      <c r="AE95" s="27">
        <f t="shared" si="11"/>
        <v>0</v>
      </c>
      <c r="AF95" s="28">
        <f t="shared" si="11"/>
        <v>0</v>
      </c>
      <c r="AG95" s="26">
        <f t="shared" si="11"/>
        <v>0</v>
      </c>
      <c r="AH95" s="27">
        <f t="shared" si="11"/>
        <v>0</v>
      </c>
      <c r="AI95" s="27">
        <f aca="true" t="shared" si="12" ref="AI95:BK95">AI94+AI75+AI72+AI68+AI15+AI11</f>
        <v>0</v>
      </c>
      <c r="AJ95" s="27">
        <f t="shared" si="12"/>
        <v>0</v>
      </c>
      <c r="AK95" s="28">
        <f t="shared" si="12"/>
        <v>0</v>
      </c>
      <c r="AL95" s="26">
        <f t="shared" si="12"/>
        <v>0</v>
      </c>
      <c r="AM95" s="27">
        <f t="shared" si="12"/>
        <v>0</v>
      </c>
      <c r="AN95" s="27">
        <f t="shared" si="12"/>
        <v>0</v>
      </c>
      <c r="AO95" s="27">
        <f t="shared" si="12"/>
        <v>0</v>
      </c>
      <c r="AP95" s="28">
        <f t="shared" si="12"/>
        <v>0</v>
      </c>
      <c r="AQ95" s="26">
        <f t="shared" si="12"/>
        <v>0</v>
      </c>
      <c r="AR95" s="27">
        <f t="shared" si="12"/>
        <v>0</v>
      </c>
      <c r="AS95" s="27">
        <f t="shared" si="12"/>
        <v>0</v>
      </c>
      <c r="AT95" s="27">
        <f t="shared" si="12"/>
        <v>0</v>
      </c>
      <c r="AU95" s="28">
        <f t="shared" si="12"/>
        <v>0</v>
      </c>
      <c r="AV95" s="26">
        <f t="shared" si="12"/>
        <v>1625.5273638086483</v>
      </c>
      <c r="AW95" s="27">
        <f t="shared" si="12"/>
        <v>16268.62652504705</v>
      </c>
      <c r="AX95" s="27">
        <f t="shared" si="12"/>
        <v>160.9752862943511</v>
      </c>
      <c r="AY95" s="27">
        <f t="shared" si="12"/>
        <v>0</v>
      </c>
      <c r="AZ95" s="28">
        <f t="shared" si="12"/>
        <v>7508.022992773768</v>
      </c>
      <c r="BA95" s="26">
        <f t="shared" si="12"/>
        <v>0</v>
      </c>
      <c r="BB95" s="27">
        <f t="shared" si="12"/>
        <v>0</v>
      </c>
      <c r="BC95" s="27">
        <f t="shared" si="12"/>
        <v>0</v>
      </c>
      <c r="BD95" s="27">
        <f t="shared" si="12"/>
        <v>0</v>
      </c>
      <c r="BE95" s="28">
        <f t="shared" si="12"/>
        <v>0</v>
      </c>
      <c r="BF95" s="26">
        <f t="shared" si="12"/>
        <v>1081.0091085551176</v>
      </c>
      <c r="BG95" s="27">
        <f t="shared" si="12"/>
        <v>1300.8860881078847</v>
      </c>
      <c r="BH95" s="27">
        <f t="shared" si="12"/>
        <v>263.2483230247996</v>
      </c>
      <c r="BI95" s="27">
        <f t="shared" si="12"/>
        <v>0</v>
      </c>
      <c r="BJ95" s="28">
        <f t="shared" si="12"/>
        <v>1809.188470351573</v>
      </c>
      <c r="BK95" s="28">
        <f t="shared" si="12"/>
        <v>106778.25590097655</v>
      </c>
    </row>
    <row r="96" spans="3:63" ht="15" customHeight="1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</row>
    <row r="97" spans="1:63" s="25" customFormat="1" ht="15" customHeight="1">
      <c r="A97" s="20" t="s">
        <v>20</v>
      </c>
      <c r="B97" s="11" t="s">
        <v>21</v>
      </c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4"/>
      <c r="BK97" s="35"/>
    </row>
    <row r="98" spans="1:63" s="25" customFormat="1" ht="15">
      <c r="A98" s="20" t="s">
        <v>7</v>
      </c>
      <c r="B98" s="36" t="s">
        <v>48</v>
      </c>
      <c r="C98" s="21"/>
      <c r="D98" s="22"/>
      <c r="E98" s="22"/>
      <c r="F98" s="22"/>
      <c r="G98" s="23"/>
      <c r="H98" s="21"/>
      <c r="I98" s="22"/>
      <c r="J98" s="22"/>
      <c r="K98" s="22"/>
      <c r="L98" s="23"/>
      <c r="M98" s="21"/>
      <c r="N98" s="22"/>
      <c r="O98" s="22"/>
      <c r="P98" s="22"/>
      <c r="Q98" s="23"/>
      <c r="R98" s="21"/>
      <c r="S98" s="22"/>
      <c r="T98" s="22"/>
      <c r="U98" s="22"/>
      <c r="V98" s="23"/>
      <c r="W98" s="21"/>
      <c r="X98" s="22"/>
      <c r="Y98" s="22"/>
      <c r="Z98" s="22"/>
      <c r="AA98" s="23"/>
      <c r="AB98" s="21"/>
      <c r="AC98" s="22"/>
      <c r="AD98" s="22"/>
      <c r="AE98" s="22"/>
      <c r="AF98" s="23"/>
      <c r="AG98" s="21"/>
      <c r="AH98" s="22"/>
      <c r="AI98" s="22"/>
      <c r="AJ98" s="22"/>
      <c r="AK98" s="23"/>
      <c r="AL98" s="21"/>
      <c r="AM98" s="22"/>
      <c r="AN98" s="22"/>
      <c r="AO98" s="22"/>
      <c r="AP98" s="23"/>
      <c r="AQ98" s="21"/>
      <c r="AR98" s="22"/>
      <c r="AS98" s="22"/>
      <c r="AT98" s="22"/>
      <c r="AU98" s="23"/>
      <c r="AV98" s="21"/>
      <c r="AW98" s="22"/>
      <c r="AX98" s="22"/>
      <c r="AY98" s="22"/>
      <c r="AZ98" s="23"/>
      <c r="BA98" s="21"/>
      <c r="BB98" s="22"/>
      <c r="BC98" s="22"/>
      <c r="BD98" s="22"/>
      <c r="BE98" s="23"/>
      <c r="BF98" s="21"/>
      <c r="BG98" s="22"/>
      <c r="BH98" s="22"/>
      <c r="BI98" s="22"/>
      <c r="BJ98" s="23"/>
      <c r="BK98" s="24"/>
    </row>
    <row r="99" spans="1:63" s="25" customFormat="1" ht="15">
      <c r="A99" s="20"/>
      <c r="B99" s="7" t="s">
        <v>161</v>
      </c>
      <c r="C99" s="21">
        <v>0</v>
      </c>
      <c r="D99" s="22">
        <v>1.0079301380967</v>
      </c>
      <c r="E99" s="22">
        <v>0</v>
      </c>
      <c r="F99" s="22">
        <v>0</v>
      </c>
      <c r="G99" s="23">
        <v>0</v>
      </c>
      <c r="H99" s="21">
        <v>543.4054481627581</v>
      </c>
      <c r="I99" s="22">
        <v>29.027731576414098</v>
      </c>
      <c r="J99" s="22">
        <v>0</v>
      </c>
      <c r="K99" s="22">
        <v>0</v>
      </c>
      <c r="L99" s="23">
        <v>50.5893031991532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362.6334087733466</v>
      </c>
      <c r="S99" s="22">
        <v>10.2381219657371</v>
      </c>
      <c r="T99" s="22">
        <v>0</v>
      </c>
      <c r="U99" s="22">
        <v>0</v>
      </c>
      <c r="V99" s="23">
        <v>19.980748878702897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5580.947981963697</v>
      </c>
      <c r="AW99" s="22">
        <v>329.98398719664226</v>
      </c>
      <c r="AX99" s="22">
        <v>0</v>
      </c>
      <c r="AY99" s="22">
        <v>0</v>
      </c>
      <c r="AZ99" s="23">
        <v>599.7130792347044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4689.118791415499</v>
      </c>
      <c r="BG99" s="22">
        <v>209.4885029891618</v>
      </c>
      <c r="BH99" s="22">
        <v>0</v>
      </c>
      <c r="BI99" s="22">
        <v>0</v>
      </c>
      <c r="BJ99" s="23">
        <v>274.9550148694367</v>
      </c>
      <c r="BK99" s="24">
        <f>SUM(C99:BJ99)</f>
        <v>12701.090050363347</v>
      </c>
    </row>
    <row r="100" spans="1:63" s="30" customFormat="1" ht="15">
      <c r="A100" s="20"/>
      <c r="B100" s="8" t="s">
        <v>9</v>
      </c>
      <c r="C100" s="26">
        <f aca="true" t="shared" si="13" ref="C100:AH100">SUM(C99:C99)</f>
        <v>0</v>
      </c>
      <c r="D100" s="27">
        <f t="shared" si="13"/>
        <v>1.0079301380967</v>
      </c>
      <c r="E100" s="27">
        <f t="shared" si="13"/>
        <v>0</v>
      </c>
      <c r="F100" s="27">
        <f t="shared" si="13"/>
        <v>0</v>
      </c>
      <c r="G100" s="28">
        <f t="shared" si="13"/>
        <v>0</v>
      </c>
      <c r="H100" s="26">
        <f t="shared" si="13"/>
        <v>543.4054481627581</v>
      </c>
      <c r="I100" s="27">
        <f t="shared" si="13"/>
        <v>29.027731576414098</v>
      </c>
      <c r="J100" s="27">
        <f t="shared" si="13"/>
        <v>0</v>
      </c>
      <c r="K100" s="27">
        <f t="shared" si="13"/>
        <v>0</v>
      </c>
      <c r="L100" s="28">
        <f t="shared" si="13"/>
        <v>50.5893031991532</v>
      </c>
      <c r="M100" s="26">
        <f t="shared" si="13"/>
        <v>0</v>
      </c>
      <c r="N100" s="27">
        <f t="shared" si="13"/>
        <v>0</v>
      </c>
      <c r="O100" s="27">
        <f t="shared" si="13"/>
        <v>0</v>
      </c>
      <c r="P100" s="27">
        <f t="shared" si="13"/>
        <v>0</v>
      </c>
      <c r="Q100" s="28">
        <f t="shared" si="13"/>
        <v>0</v>
      </c>
      <c r="R100" s="26">
        <f t="shared" si="13"/>
        <v>362.6334087733466</v>
      </c>
      <c r="S100" s="27">
        <f t="shared" si="13"/>
        <v>10.2381219657371</v>
      </c>
      <c r="T100" s="27">
        <f t="shared" si="13"/>
        <v>0</v>
      </c>
      <c r="U100" s="27">
        <f t="shared" si="13"/>
        <v>0</v>
      </c>
      <c r="V100" s="28">
        <f t="shared" si="13"/>
        <v>19.980748878702897</v>
      </c>
      <c r="W100" s="26">
        <f t="shared" si="13"/>
        <v>0</v>
      </c>
      <c r="X100" s="27">
        <f t="shared" si="13"/>
        <v>0</v>
      </c>
      <c r="Y100" s="27">
        <f t="shared" si="13"/>
        <v>0</v>
      </c>
      <c r="Z100" s="27">
        <f t="shared" si="13"/>
        <v>0</v>
      </c>
      <c r="AA100" s="28">
        <f t="shared" si="13"/>
        <v>0</v>
      </c>
      <c r="AB100" s="26">
        <f t="shared" si="13"/>
        <v>0</v>
      </c>
      <c r="AC100" s="27">
        <f t="shared" si="13"/>
        <v>0</v>
      </c>
      <c r="AD100" s="27">
        <f t="shared" si="13"/>
        <v>0</v>
      </c>
      <c r="AE100" s="27">
        <f t="shared" si="13"/>
        <v>0</v>
      </c>
      <c r="AF100" s="28">
        <f t="shared" si="13"/>
        <v>0</v>
      </c>
      <c r="AG100" s="26">
        <f t="shared" si="13"/>
        <v>0</v>
      </c>
      <c r="AH100" s="27">
        <f t="shared" si="13"/>
        <v>0</v>
      </c>
      <c r="AI100" s="27">
        <f aca="true" t="shared" si="14" ref="AI100:BK100">SUM(AI99:AI99)</f>
        <v>0</v>
      </c>
      <c r="AJ100" s="27">
        <f t="shared" si="14"/>
        <v>0</v>
      </c>
      <c r="AK100" s="28">
        <f t="shared" si="14"/>
        <v>0</v>
      </c>
      <c r="AL100" s="26">
        <f t="shared" si="14"/>
        <v>0</v>
      </c>
      <c r="AM100" s="27">
        <f t="shared" si="14"/>
        <v>0</v>
      </c>
      <c r="AN100" s="27">
        <f t="shared" si="14"/>
        <v>0</v>
      </c>
      <c r="AO100" s="27">
        <f t="shared" si="14"/>
        <v>0</v>
      </c>
      <c r="AP100" s="28">
        <f t="shared" si="14"/>
        <v>0</v>
      </c>
      <c r="AQ100" s="26">
        <f t="shared" si="14"/>
        <v>0</v>
      </c>
      <c r="AR100" s="27">
        <f t="shared" si="14"/>
        <v>0</v>
      </c>
      <c r="AS100" s="27">
        <f t="shared" si="14"/>
        <v>0</v>
      </c>
      <c r="AT100" s="27">
        <f t="shared" si="14"/>
        <v>0</v>
      </c>
      <c r="AU100" s="28">
        <f t="shared" si="14"/>
        <v>0</v>
      </c>
      <c r="AV100" s="26">
        <f t="shared" si="14"/>
        <v>5580.947981963697</v>
      </c>
      <c r="AW100" s="27">
        <f t="shared" si="14"/>
        <v>329.98398719664226</v>
      </c>
      <c r="AX100" s="27">
        <f t="shared" si="14"/>
        <v>0</v>
      </c>
      <c r="AY100" s="27">
        <f t="shared" si="14"/>
        <v>0</v>
      </c>
      <c r="AZ100" s="28">
        <f t="shared" si="14"/>
        <v>599.7130792347044</v>
      </c>
      <c r="BA100" s="26">
        <f t="shared" si="14"/>
        <v>0</v>
      </c>
      <c r="BB100" s="27">
        <f t="shared" si="14"/>
        <v>0</v>
      </c>
      <c r="BC100" s="27">
        <f t="shared" si="14"/>
        <v>0</v>
      </c>
      <c r="BD100" s="27">
        <f t="shared" si="14"/>
        <v>0</v>
      </c>
      <c r="BE100" s="28">
        <f t="shared" si="14"/>
        <v>0</v>
      </c>
      <c r="BF100" s="26">
        <f t="shared" si="14"/>
        <v>4689.118791415499</v>
      </c>
      <c r="BG100" s="27">
        <f t="shared" si="14"/>
        <v>209.4885029891618</v>
      </c>
      <c r="BH100" s="27">
        <f t="shared" si="14"/>
        <v>0</v>
      </c>
      <c r="BI100" s="27">
        <f t="shared" si="14"/>
        <v>0</v>
      </c>
      <c r="BJ100" s="28">
        <f t="shared" si="14"/>
        <v>274.9550148694367</v>
      </c>
      <c r="BK100" s="29">
        <f t="shared" si="14"/>
        <v>12701.090050363347</v>
      </c>
    </row>
    <row r="101" spans="3:63" ht="15" customHeight="1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</row>
    <row r="102" spans="1:63" s="25" customFormat="1" ht="15">
      <c r="A102" s="20" t="s">
        <v>10</v>
      </c>
      <c r="B102" s="12" t="s">
        <v>22</v>
      </c>
      <c r="C102" s="21"/>
      <c r="D102" s="22"/>
      <c r="E102" s="22"/>
      <c r="F102" s="22"/>
      <c r="G102" s="23"/>
      <c r="H102" s="21"/>
      <c r="I102" s="22"/>
      <c r="J102" s="22"/>
      <c r="K102" s="22"/>
      <c r="L102" s="23"/>
      <c r="M102" s="21"/>
      <c r="N102" s="22"/>
      <c r="O102" s="22"/>
      <c r="P102" s="22"/>
      <c r="Q102" s="23"/>
      <c r="R102" s="21"/>
      <c r="S102" s="22"/>
      <c r="T102" s="22"/>
      <c r="U102" s="22"/>
      <c r="V102" s="23"/>
      <c r="W102" s="21"/>
      <c r="X102" s="22"/>
      <c r="Y102" s="22"/>
      <c r="Z102" s="22"/>
      <c r="AA102" s="23"/>
      <c r="AB102" s="21"/>
      <c r="AC102" s="22"/>
      <c r="AD102" s="22"/>
      <c r="AE102" s="22"/>
      <c r="AF102" s="23"/>
      <c r="AG102" s="21"/>
      <c r="AH102" s="22"/>
      <c r="AI102" s="22"/>
      <c r="AJ102" s="22"/>
      <c r="AK102" s="23"/>
      <c r="AL102" s="21"/>
      <c r="AM102" s="22"/>
      <c r="AN102" s="22"/>
      <c r="AO102" s="22"/>
      <c r="AP102" s="23"/>
      <c r="AQ102" s="21"/>
      <c r="AR102" s="22"/>
      <c r="AS102" s="22"/>
      <c r="AT102" s="22"/>
      <c r="AU102" s="23"/>
      <c r="AV102" s="21"/>
      <c r="AW102" s="22"/>
      <c r="AX102" s="22"/>
      <c r="AY102" s="22"/>
      <c r="AZ102" s="23"/>
      <c r="BA102" s="21"/>
      <c r="BB102" s="22"/>
      <c r="BC102" s="22"/>
      <c r="BD102" s="22"/>
      <c r="BE102" s="23"/>
      <c r="BF102" s="21"/>
      <c r="BG102" s="22"/>
      <c r="BH102" s="22"/>
      <c r="BI102" s="22"/>
      <c r="BJ102" s="23"/>
      <c r="BK102" s="24"/>
    </row>
    <row r="103" spans="1:63" s="25" customFormat="1" ht="15">
      <c r="A103" s="20"/>
      <c r="B103" s="7" t="s">
        <v>162</v>
      </c>
      <c r="C103" s="21">
        <v>0</v>
      </c>
      <c r="D103" s="22">
        <v>0.015105</v>
      </c>
      <c r="E103" s="22">
        <v>0</v>
      </c>
      <c r="F103" s="22">
        <v>0</v>
      </c>
      <c r="G103" s="23">
        <v>0</v>
      </c>
      <c r="H103" s="21">
        <v>0.14175252090249998</v>
      </c>
      <c r="I103" s="22">
        <v>0.083682812</v>
      </c>
      <c r="J103" s="22">
        <v>0</v>
      </c>
      <c r="K103" s="22">
        <v>0</v>
      </c>
      <c r="L103" s="23">
        <v>0.6876106570322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0.07681636535420001</v>
      </c>
      <c r="S103" s="22">
        <v>0.19794694799999998</v>
      </c>
      <c r="T103" s="22">
        <v>0</v>
      </c>
      <c r="U103" s="22">
        <v>0</v>
      </c>
      <c r="V103" s="23">
        <v>0.239673412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2.9416289190288007</v>
      </c>
      <c r="AW103" s="22">
        <v>2.6603005541252687</v>
      </c>
      <c r="AX103" s="22">
        <v>5.5983E-05</v>
      </c>
      <c r="AY103" s="22">
        <v>0</v>
      </c>
      <c r="AZ103" s="23">
        <v>12.8515150756129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1.5788338611231</v>
      </c>
      <c r="BG103" s="22">
        <v>1.3028711008386997</v>
      </c>
      <c r="BH103" s="22">
        <v>0</v>
      </c>
      <c r="BI103" s="22">
        <v>0</v>
      </c>
      <c r="BJ103" s="23">
        <v>3.0350785989676003</v>
      </c>
      <c r="BK103" s="24">
        <f>SUM(C103:BJ103)</f>
        <v>25.812871807985275</v>
      </c>
    </row>
    <row r="104" spans="1:63" s="25" customFormat="1" ht="15">
      <c r="A104" s="20"/>
      <c r="B104" s="7" t="s">
        <v>163</v>
      </c>
      <c r="C104" s="21">
        <v>0</v>
      </c>
      <c r="D104" s="22">
        <v>0.8058688550322</v>
      </c>
      <c r="E104" s="22">
        <v>0</v>
      </c>
      <c r="F104" s="22">
        <v>0</v>
      </c>
      <c r="G104" s="23">
        <v>0</v>
      </c>
      <c r="H104" s="21">
        <v>53.21189348389449</v>
      </c>
      <c r="I104" s="22">
        <v>3860.865832048093</v>
      </c>
      <c r="J104" s="22">
        <v>0.8960414740644</v>
      </c>
      <c r="K104" s="22">
        <v>0</v>
      </c>
      <c r="L104" s="23">
        <v>2194.8722543745403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18.330559470508003</v>
      </c>
      <c r="S104" s="22">
        <v>435.34701343738493</v>
      </c>
      <c r="T104" s="22">
        <v>0</v>
      </c>
      <c r="U104" s="22">
        <v>0</v>
      </c>
      <c r="V104" s="23">
        <v>210.15111541402865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459.3289634934112</v>
      </c>
      <c r="AW104" s="22">
        <v>1419.0224028799346</v>
      </c>
      <c r="AX104" s="22">
        <v>0.8198532455482</v>
      </c>
      <c r="AY104" s="22">
        <v>0</v>
      </c>
      <c r="AZ104" s="23">
        <v>2795.4823644215967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232.88791921009596</v>
      </c>
      <c r="BG104" s="22">
        <v>284.16670759815287</v>
      </c>
      <c r="BH104" s="22">
        <v>0.134601489258</v>
      </c>
      <c r="BI104" s="22">
        <v>0</v>
      </c>
      <c r="BJ104" s="23">
        <v>411.4594385573258</v>
      </c>
      <c r="BK104" s="24">
        <f>SUM(C104:BJ104)</f>
        <v>12377.782829452868</v>
      </c>
    </row>
    <row r="105" spans="1:63" s="25" customFormat="1" ht="15">
      <c r="A105" s="20"/>
      <c r="B105" s="7" t="s">
        <v>223</v>
      </c>
      <c r="C105" s="21">
        <v>0</v>
      </c>
      <c r="D105" s="22">
        <v>1.0965784730644998</v>
      </c>
      <c r="E105" s="22">
        <v>0</v>
      </c>
      <c r="F105" s="22">
        <v>0</v>
      </c>
      <c r="G105" s="23">
        <v>0</v>
      </c>
      <c r="H105" s="21">
        <v>176.13563873438866</v>
      </c>
      <c r="I105" s="22">
        <v>15.252417832093899</v>
      </c>
      <c r="J105" s="22">
        <v>0.0175009944516</v>
      </c>
      <c r="K105" s="22">
        <v>0</v>
      </c>
      <c r="L105" s="23">
        <v>160.08572898347472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77.56737830104258</v>
      </c>
      <c r="S105" s="22">
        <v>9.990205698610898</v>
      </c>
      <c r="T105" s="22">
        <v>0</v>
      </c>
      <c r="U105" s="22">
        <v>0</v>
      </c>
      <c r="V105" s="23">
        <v>32.257216780608495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1122.4661110714676</v>
      </c>
      <c r="AW105" s="22">
        <v>171.16653105376997</v>
      </c>
      <c r="AX105" s="22">
        <v>0.0037246571289</v>
      </c>
      <c r="AY105" s="22">
        <v>0</v>
      </c>
      <c r="AZ105" s="23">
        <v>784.0952781300523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539.0528374345052</v>
      </c>
      <c r="BG105" s="22">
        <v>46.190009309590195</v>
      </c>
      <c r="BH105" s="22">
        <v>0.0116100841935</v>
      </c>
      <c r="BI105" s="22">
        <v>0</v>
      </c>
      <c r="BJ105" s="23">
        <v>133.93873766342648</v>
      </c>
      <c r="BK105" s="24">
        <f aca="true" t="shared" si="15" ref="BK105:BK130">SUM(C105:BJ105)</f>
        <v>3269.3275052018694</v>
      </c>
    </row>
    <row r="106" spans="1:63" s="25" customFormat="1" ht="15">
      <c r="A106" s="20"/>
      <c r="B106" s="7" t="s">
        <v>164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0.0338514979353</v>
      </c>
      <c r="I106" s="22">
        <v>0</v>
      </c>
      <c r="J106" s="22">
        <v>0</v>
      </c>
      <c r="K106" s="22">
        <v>0</v>
      </c>
      <c r="L106" s="23">
        <v>0.058364651612700005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0.0797650238708</v>
      </c>
      <c r="S106" s="22">
        <v>0</v>
      </c>
      <c r="T106" s="22">
        <v>0</v>
      </c>
      <c r="U106" s="22">
        <v>0</v>
      </c>
      <c r="V106" s="23">
        <v>0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2.9028984021588995</v>
      </c>
      <c r="AW106" s="22">
        <v>2.9644008585409147</v>
      </c>
      <c r="AX106" s="22">
        <v>0</v>
      </c>
      <c r="AY106" s="22">
        <v>0</v>
      </c>
      <c r="AZ106" s="23">
        <v>32.27755088370629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1.6845066863212</v>
      </c>
      <c r="BG106" s="22">
        <v>0.8398091225804</v>
      </c>
      <c r="BH106" s="22">
        <v>0</v>
      </c>
      <c r="BI106" s="22">
        <v>0</v>
      </c>
      <c r="BJ106" s="23">
        <v>7.6252990615792</v>
      </c>
      <c r="BK106" s="24">
        <f>SUM(C106:BJ106)</f>
        <v>48.4664461883057</v>
      </c>
    </row>
    <row r="107" spans="1:63" s="25" customFormat="1" ht="15">
      <c r="A107" s="20"/>
      <c r="B107" s="7" t="s">
        <v>186</v>
      </c>
      <c r="C107" s="21">
        <v>0</v>
      </c>
      <c r="D107" s="22">
        <v>5.0673841935483</v>
      </c>
      <c r="E107" s="22">
        <v>0</v>
      </c>
      <c r="F107" s="22">
        <v>0</v>
      </c>
      <c r="G107" s="23">
        <v>0</v>
      </c>
      <c r="H107" s="21">
        <v>6.0225031146409975</v>
      </c>
      <c r="I107" s="22">
        <v>1.003557368419</v>
      </c>
      <c r="J107" s="22">
        <v>0</v>
      </c>
      <c r="K107" s="22">
        <v>0</v>
      </c>
      <c r="L107" s="23">
        <v>8.471006894965097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4.1660980606408</v>
      </c>
      <c r="S107" s="22">
        <v>0.5068586210644</v>
      </c>
      <c r="T107" s="22">
        <v>0</v>
      </c>
      <c r="U107" s="22">
        <v>0</v>
      </c>
      <c r="V107" s="23">
        <v>4.8994954821274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123.6704373395093</v>
      </c>
      <c r="AW107" s="22">
        <v>26.51737356766777</v>
      </c>
      <c r="AX107" s="22">
        <v>0</v>
      </c>
      <c r="AY107" s="22">
        <v>0</v>
      </c>
      <c r="AZ107" s="23">
        <v>443.24335443343637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120.04366698984829</v>
      </c>
      <c r="BG107" s="22">
        <v>14.881249699866</v>
      </c>
      <c r="BH107" s="22">
        <v>3.2768403899677</v>
      </c>
      <c r="BI107" s="22">
        <v>0</v>
      </c>
      <c r="BJ107" s="23">
        <v>233.94470343374635</v>
      </c>
      <c r="BK107" s="24">
        <f>SUM(C107:BJ107)</f>
        <v>995.7145295894476</v>
      </c>
    </row>
    <row r="108" spans="1:63" s="25" customFormat="1" ht="15">
      <c r="A108" s="20"/>
      <c r="B108" s="7" t="s">
        <v>165</v>
      </c>
      <c r="C108" s="21">
        <v>0</v>
      </c>
      <c r="D108" s="22">
        <v>1.1476800066129</v>
      </c>
      <c r="E108" s="22">
        <v>0</v>
      </c>
      <c r="F108" s="22">
        <v>0</v>
      </c>
      <c r="G108" s="23">
        <v>0</v>
      </c>
      <c r="H108" s="21">
        <v>371.10484245511884</v>
      </c>
      <c r="I108" s="22">
        <v>1083.818657233416</v>
      </c>
      <c r="J108" s="22">
        <v>0</v>
      </c>
      <c r="K108" s="22">
        <v>0</v>
      </c>
      <c r="L108" s="23">
        <v>336.6421583077949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205.10000969761674</v>
      </c>
      <c r="S108" s="22">
        <v>112.2970614553848</v>
      </c>
      <c r="T108" s="22">
        <v>0.0514239444516</v>
      </c>
      <c r="U108" s="22">
        <v>0</v>
      </c>
      <c r="V108" s="23">
        <v>87.88028637173633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3123.0792187921993</v>
      </c>
      <c r="AW108" s="22">
        <v>494.84137099687206</v>
      </c>
      <c r="AX108" s="22">
        <v>0.031081278193299998</v>
      </c>
      <c r="AY108" s="22">
        <v>0</v>
      </c>
      <c r="AZ108" s="23">
        <v>2737.019063937551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2144.1283623916725</v>
      </c>
      <c r="BG108" s="22">
        <v>128.0708220875211</v>
      </c>
      <c r="BH108" s="22">
        <v>0</v>
      </c>
      <c r="BI108" s="22">
        <v>0</v>
      </c>
      <c r="BJ108" s="23">
        <v>732.3643845148423</v>
      </c>
      <c r="BK108" s="24">
        <f>SUM(C108:BJ108)</f>
        <v>11557.57642347098</v>
      </c>
    </row>
    <row r="109" spans="1:63" s="25" customFormat="1" ht="15">
      <c r="A109" s="20"/>
      <c r="B109" s="7" t="s">
        <v>166</v>
      </c>
      <c r="C109" s="21">
        <v>0</v>
      </c>
      <c r="D109" s="22">
        <v>1.0586440794193</v>
      </c>
      <c r="E109" s="22">
        <v>0</v>
      </c>
      <c r="F109" s="22">
        <v>0</v>
      </c>
      <c r="G109" s="23">
        <v>0</v>
      </c>
      <c r="H109" s="21">
        <v>340.5977612715046</v>
      </c>
      <c r="I109" s="22">
        <v>162.34428180593187</v>
      </c>
      <c r="J109" s="22">
        <v>11.4053896453225</v>
      </c>
      <c r="K109" s="22">
        <v>473.65285080364515</v>
      </c>
      <c r="L109" s="23">
        <v>188.30891010118452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188.61052593451737</v>
      </c>
      <c r="S109" s="22">
        <v>45.9333722783848</v>
      </c>
      <c r="T109" s="22">
        <v>0</v>
      </c>
      <c r="U109" s="22">
        <v>0</v>
      </c>
      <c r="V109" s="23">
        <v>41.482433999511095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4623.38237100943</v>
      </c>
      <c r="AW109" s="22">
        <v>334.1970903708084</v>
      </c>
      <c r="AX109" s="22">
        <v>0.5867221462258</v>
      </c>
      <c r="AY109" s="22">
        <v>0.0421811879677</v>
      </c>
      <c r="AZ109" s="23">
        <v>1689.8656788061203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2680.6441478421157</v>
      </c>
      <c r="BG109" s="22">
        <v>87.4088413658547</v>
      </c>
      <c r="BH109" s="22">
        <v>0.0119414633225</v>
      </c>
      <c r="BI109" s="22">
        <v>0</v>
      </c>
      <c r="BJ109" s="23">
        <v>397.23543344137516</v>
      </c>
      <c r="BK109" s="24">
        <f>SUM(C109:BJ109)</f>
        <v>11266.768577552642</v>
      </c>
    </row>
    <row r="110" spans="1:63" s="25" customFormat="1" ht="15">
      <c r="A110" s="20"/>
      <c r="B110" s="7" t="s">
        <v>167</v>
      </c>
      <c r="C110" s="21">
        <v>0</v>
      </c>
      <c r="D110" s="22">
        <v>0.6635666129032</v>
      </c>
      <c r="E110" s="22">
        <v>0</v>
      </c>
      <c r="F110" s="22">
        <v>0</v>
      </c>
      <c r="G110" s="23">
        <v>0</v>
      </c>
      <c r="H110" s="21">
        <v>2.8174574391867</v>
      </c>
      <c r="I110" s="22">
        <v>0.9188763079673001</v>
      </c>
      <c r="J110" s="22">
        <v>0</v>
      </c>
      <c r="K110" s="22">
        <v>0</v>
      </c>
      <c r="L110" s="23">
        <v>9.092935488546502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1.7083008746704997</v>
      </c>
      <c r="S110" s="22">
        <v>1.9655428021608998</v>
      </c>
      <c r="T110" s="22">
        <v>0</v>
      </c>
      <c r="U110" s="22">
        <v>0</v>
      </c>
      <c r="V110" s="23">
        <v>0.8530088300956998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40.950029182524595</v>
      </c>
      <c r="AW110" s="22">
        <v>17.738712300707352</v>
      </c>
      <c r="AX110" s="22">
        <v>0.0045777466129000004</v>
      </c>
      <c r="AY110" s="22">
        <v>0</v>
      </c>
      <c r="AZ110" s="23">
        <v>107.31812211338159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25.355297943375795</v>
      </c>
      <c r="BG110" s="22">
        <v>4.6495403780618005</v>
      </c>
      <c r="BH110" s="22">
        <v>0</v>
      </c>
      <c r="BI110" s="22">
        <v>0</v>
      </c>
      <c r="BJ110" s="23">
        <v>32.02364618314321</v>
      </c>
      <c r="BK110" s="24">
        <f t="shared" si="15"/>
        <v>246.05961420333804</v>
      </c>
    </row>
    <row r="111" spans="1:63" s="25" customFormat="1" ht="15">
      <c r="A111" s="20"/>
      <c r="B111" s="7" t="s">
        <v>168</v>
      </c>
      <c r="C111" s="21">
        <v>0</v>
      </c>
      <c r="D111" s="22">
        <v>1.3820793814193</v>
      </c>
      <c r="E111" s="22">
        <v>0</v>
      </c>
      <c r="F111" s="22">
        <v>0</v>
      </c>
      <c r="G111" s="23">
        <v>0</v>
      </c>
      <c r="H111" s="21">
        <v>639.8915176494968</v>
      </c>
      <c r="I111" s="22">
        <v>69.965787964285</v>
      </c>
      <c r="J111" s="22">
        <v>0</v>
      </c>
      <c r="K111" s="22">
        <v>0</v>
      </c>
      <c r="L111" s="23">
        <v>277.29566661695594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244.51513338086718</v>
      </c>
      <c r="S111" s="22">
        <v>23.9283725297389</v>
      </c>
      <c r="T111" s="22">
        <v>0</v>
      </c>
      <c r="U111" s="22">
        <v>0</v>
      </c>
      <c r="V111" s="23">
        <v>111.99983121909094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5332.693912654741</v>
      </c>
      <c r="AW111" s="22">
        <v>402.9504203814461</v>
      </c>
      <c r="AX111" s="22">
        <v>0.0556244232578</v>
      </c>
      <c r="AY111" s="22">
        <v>0</v>
      </c>
      <c r="AZ111" s="23">
        <v>1783.6989664337525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2646.4755831586353</v>
      </c>
      <c r="BG111" s="22">
        <v>133.8250112677851</v>
      </c>
      <c r="BH111" s="22">
        <v>0.0248442072579</v>
      </c>
      <c r="BI111" s="22">
        <v>0</v>
      </c>
      <c r="BJ111" s="23">
        <v>514.5597369998183</v>
      </c>
      <c r="BK111" s="24">
        <f t="shared" si="15"/>
        <v>12183.262488268547</v>
      </c>
    </row>
    <row r="112" spans="1:63" s="25" customFormat="1" ht="15">
      <c r="A112" s="20"/>
      <c r="B112" s="7" t="s">
        <v>169</v>
      </c>
      <c r="C112" s="21">
        <v>0</v>
      </c>
      <c r="D112" s="22">
        <v>0.9939342980645</v>
      </c>
      <c r="E112" s="22">
        <v>0</v>
      </c>
      <c r="F112" s="22">
        <v>0</v>
      </c>
      <c r="G112" s="23">
        <v>0</v>
      </c>
      <c r="H112" s="21">
        <v>160.60112566711993</v>
      </c>
      <c r="I112" s="22">
        <v>108.2861022418667</v>
      </c>
      <c r="J112" s="22">
        <v>0</v>
      </c>
      <c r="K112" s="22">
        <v>0</v>
      </c>
      <c r="L112" s="23">
        <v>45.0691494896398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49.255741815392916</v>
      </c>
      <c r="S112" s="22">
        <v>21.299752935933903</v>
      </c>
      <c r="T112" s="22">
        <v>0</v>
      </c>
      <c r="U112" s="22">
        <v>0</v>
      </c>
      <c r="V112" s="23">
        <v>6.743660844545699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1674.3745443398407</v>
      </c>
      <c r="AW112" s="22">
        <v>130.4809794350681</v>
      </c>
      <c r="AX112" s="22">
        <v>0.025877015096400002</v>
      </c>
      <c r="AY112" s="22">
        <v>0</v>
      </c>
      <c r="AZ112" s="23">
        <v>306.6586661376792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810.2166417555835</v>
      </c>
      <c r="BG112" s="22">
        <v>39.338232172093505</v>
      </c>
      <c r="BH112" s="22">
        <v>0.07606598193530001</v>
      </c>
      <c r="BI112" s="22">
        <v>0</v>
      </c>
      <c r="BJ112" s="23">
        <v>43.59654790490369</v>
      </c>
      <c r="BK112" s="24">
        <f>SUM(C112:BJ112)</f>
        <v>3397.0170220347636</v>
      </c>
    </row>
    <row r="113" spans="1:63" s="25" customFormat="1" ht="15">
      <c r="A113" s="20"/>
      <c r="B113" s="7" t="s">
        <v>187</v>
      </c>
      <c r="C113" s="21">
        <v>0</v>
      </c>
      <c r="D113" s="22">
        <v>8.0084926872903</v>
      </c>
      <c r="E113" s="22">
        <v>0</v>
      </c>
      <c r="F113" s="22">
        <v>0</v>
      </c>
      <c r="G113" s="23">
        <v>0</v>
      </c>
      <c r="H113" s="21">
        <v>11.870289355088799</v>
      </c>
      <c r="I113" s="22">
        <v>21.2256652661925</v>
      </c>
      <c r="J113" s="22">
        <v>0</v>
      </c>
      <c r="K113" s="22">
        <v>0</v>
      </c>
      <c r="L113" s="23">
        <v>109.7540572252233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4.5843543150562995</v>
      </c>
      <c r="S113" s="22">
        <v>0.38038379725779997</v>
      </c>
      <c r="T113" s="22">
        <v>0</v>
      </c>
      <c r="U113" s="22">
        <v>0</v>
      </c>
      <c r="V113" s="23">
        <v>1.8895183630951993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12.8511024628319</v>
      </c>
      <c r="AW113" s="22">
        <v>6.789954774823578</v>
      </c>
      <c r="AX113" s="22">
        <v>0</v>
      </c>
      <c r="AY113" s="22">
        <v>0</v>
      </c>
      <c r="AZ113" s="23">
        <v>43.2729174366678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3.5533031980978995</v>
      </c>
      <c r="BG113" s="22">
        <v>5.0476774017412</v>
      </c>
      <c r="BH113" s="22">
        <v>0</v>
      </c>
      <c r="BI113" s="22">
        <v>0</v>
      </c>
      <c r="BJ113" s="23">
        <v>3.8153644529968</v>
      </c>
      <c r="BK113" s="24">
        <f t="shared" si="15"/>
        <v>233.04308073636332</v>
      </c>
    </row>
    <row r="114" spans="1:63" s="25" customFormat="1" ht="15">
      <c r="A114" s="20"/>
      <c r="B114" s="7" t="s">
        <v>224</v>
      </c>
      <c r="C114" s="21">
        <v>0</v>
      </c>
      <c r="D114" s="22">
        <v>0.5440960208708999</v>
      </c>
      <c r="E114" s="22">
        <v>0</v>
      </c>
      <c r="F114" s="22">
        <v>0</v>
      </c>
      <c r="G114" s="23">
        <v>0</v>
      </c>
      <c r="H114" s="21">
        <v>54.908318643465414</v>
      </c>
      <c r="I114" s="22">
        <v>54.39402230038499</v>
      </c>
      <c r="J114" s="22">
        <v>0</v>
      </c>
      <c r="K114" s="22">
        <v>0</v>
      </c>
      <c r="L114" s="23">
        <v>89.006781978866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48.2422495323708</v>
      </c>
      <c r="S114" s="22">
        <v>55.726779401321</v>
      </c>
      <c r="T114" s="22">
        <v>0</v>
      </c>
      <c r="U114" s="22">
        <v>0</v>
      </c>
      <c r="V114" s="23">
        <v>43.7470761408998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595.8215836471536</v>
      </c>
      <c r="AW114" s="22">
        <v>215.35922214761078</v>
      </c>
      <c r="AX114" s="22">
        <v>0.596744291516</v>
      </c>
      <c r="AY114" s="22">
        <v>0</v>
      </c>
      <c r="AZ114" s="23">
        <v>1228.1693704843433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474.58499188530163</v>
      </c>
      <c r="BG114" s="22">
        <v>80.03357417274799</v>
      </c>
      <c r="BH114" s="22">
        <v>2.1700768914193</v>
      </c>
      <c r="BI114" s="22">
        <v>0</v>
      </c>
      <c r="BJ114" s="23">
        <v>414.55378504837864</v>
      </c>
      <c r="BK114" s="24">
        <f t="shared" si="15"/>
        <v>3357.8586725866508</v>
      </c>
    </row>
    <row r="115" spans="1:63" s="25" customFormat="1" ht="15">
      <c r="A115" s="20"/>
      <c r="B115" s="7" t="s">
        <v>170</v>
      </c>
      <c r="C115" s="21">
        <v>0</v>
      </c>
      <c r="D115" s="22">
        <v>2.3904983029032</v>
      </c>
      <c r="E115" s="22">
        <v>0</v>
      </c>
      <c r="F115" s="22">
        <v>0</v>
      </c>
      <c r="G115" s="23">
        <v>0</v>
      </c>
      <c r="H115" s="21">
        <v>145.42586533893274</v>
      </c>
      <c r="I115" s="22">
        <v>51.84455545712701</v>
      </c>
      <c r="J115" s="22">
        <v>0</v>
      </c>
      <c r="K115" s="22">
        <v>0</v>
      </c>
      <c r="L115" s="23">
        <v>92.56850848931529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89.83016717842912</v>
      </c>
      <c r="S115" s="22">
        <v>8.6778628576757</v>
      </c>
      <c r="T115" s="22">
        <v>0</v>
      </c>
      <c r="U115" s="22">
        <v>0</v>
      </c>
      <c r="V115" s="23">
        <v>30.18677334309301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2517.211496662594</v>
      </c>
      <c r="AW115" s="22">
        <v>237.8061768282629</v>
      </c>
      <c r="AX115" s="22">
        <v>0</v>
      </c>
      <c r="AY115" s="22">
        <v>0</v>
      </c>
      <c r="AZ115" s="23">
        <v>867.997211216357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1654.215669127961</v>
      </c>
      <c r="BG115" s="22">
        <v>65.5233693178</v>
      </c>
      <c r="BH115" s="22">
        <v>0.2713830922257</v>
      </c>
      <c r="BI115" s="22">
        <v>0</v>
      </c>
      <c r="BJ115" s="23">
        <v>224.60398942382147</v>
      </c>
      <c r="BK115" s="24">
        <f t="shared" si="15"/>
        <v>5988.553526636498</v>
      </c>
    </row>
    <row r="116" spans="1:63" s="25" customFormat="1" ht="15">
      <c r="A116" s="20"/>
      <c r="B116" s="7" t="s">
        <v>171</v>
      </c>
      <c r="C116" s="21">
        <v>0</v>
      </c>
      <c r="D116" s="22">
        <v>1.238993971387</v>
      </c>
      <c r="E116" s="22">
        <v>0</v>
      </c>
      <c r="F116" s="22">
        <v>0</v>
      </c>
      <c r="G116" s="23">
        <v>0</v>
      </c>
      <c r="H116" s="21">
        <v>7.2791668474416</v>
      </c>
      <c r="I116" s="22">
        <v>0.8457617739673</v>
      </c>
      <c r="J116" s="22">
        <v>0</v>
      </c>
      <c r="K116" s="22">
        <v>0</v>
      </c>
      <c r="L116" s="23">
        <v>5.8995570110947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3.2083270230582004</v>
      </c>
      <c r="S116" s="22">
        <v>0.47589307519329993</v>
      </c>
      <c r="T116" s="22">
        <v>0</v>
      </c>
      <c r="U116" s="22">
        <v>0</v>
      </c>
      <c r="V116" s="23">
        <v>1.2805519977729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58.5546713318219</v>
      </c>
      <c r="AW116" s="22">
        <v>10.58207818000556</v>
      </c>
      <c r="AX116" s="22">
        <v>0</v>
      </c>
      <c r="AY116" s="22">
        <v>0</v>
      </c>
      <c r="AZ116" s="23">
        <v>45.23513512646609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29.321788319064908</v>
      </c>
      <c r="BG116" s="22">
        <v>6.276235487771801</v>
      </c>
      <c r="BH116" s="22">
        <v>0</v>
      </c>
      <c r="BI116" s="22">
        <v>0</v>
      </c>
      <c r="BJ116" s="23">
        <v>10.5070995098929</v>
      </c>
      <c r="BK116" s="24">
        <f t="shared" si="15"/>
        <v>180.70525965493815</v>
      </c>
    </row>
    <row r="117" spans="1:63" s="25" customFormat="1" ht="15">
      <c r="A117" s="20"/>
      <c r="B117" s="7" t="s">
        <v>195</v>
      </c>
      <c r="C117" s="21">
        <v>0</v>
      </c>
      <c r="D117" s="22">
        <v>0.6722831597419</v>
      </c>
      <c r="E117" s="22">
        <v>0</v>
      </c>
      <c r="F117" s="22">
        <v>0</v>
      </c>
      <c r="G117" s="23">
        <v>0</v>
      </c>
      <c r="H117" s="21">
        <v>30.710252372051293</v>
      </c>
      <c r="I117" s="22">
        <v>9.899235070611603</v>
      </c>
      <c r="J117" s="22">
        <v>0</v>
      </c>
      <c r="K117" s="22">
        <v>0</v>
      </c>
      <c r="L117" s="23">
        <v>38.3101936343507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25.915952847311306</v>
      </c>
      <c r="S117" s="22">
        <v>5.504315566095901</v>
      </c>
      <c r="T117" s="22">
        <v>0</v>
      </c>
      <c r="U117" s="22">
        <v>0</v>
      </c>
      <c r="V117" s="23">
        <v>17.9414992226425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185.6998026467223</v>
      </c>
      <c r="AW117" s="22">
        <v>155.66331777941315</v>
      </c>
      <c r="AX117" s="22">
        <v>0.1330271290967</v>
      </c>
      <c r="AY117" s="22">
        <v>0</v>
      </c>
      <c r="AZ117" s="23">
        <v>425.01618648340644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143.08623651606933</v>
      </c>
      <c r="BG117" s="22">
        <v>22.917094994507103</v>
      </c>
      <c r="BH117" s="22">
        <v>0</v>
      </c>
      <c r="BI117" s="22">
        <v>0</v>
      </c>
      <c r="BJ117" s="23">
        <v>127.44329399257933</v>
      </c>
      <c r="BK117" s="24">
        <f t="shared" si="15"/>
        <v>1188.9126914145995</v>
      </c>
    </row>
    <row r="118" spans="1:63" s="25" customFormat="1" ht="15">
      <c r="A118" s="20"/>
      <c r="B118" s="7" t="s">
        <v>172</v>
      </c>
      <c r="C118" s="21">
        <v>0</v>
      </c>
      <c r="D118" s="22">
        <v>1.113063861258</v>
      </c>
      <c r="E118" s="22">
        <v>0</v>
      </c>
      <c r="F118" s="22">
        <v>0</v>
      </c>
      <c r="G118" s="23">
        <v>0</v>
      </c>
      <c r="H118" s="21">
        <v>31.36156671514761</v>
      </c>
      <c r="I118" s="22">
        <v>26.670775374965995</v>
      </c>
      <c r="J118" s="22">
        <v>0</v>
      </c>
      <c r="K118" s="22">
        <v>0</v>
      </c>
      <c r="L118" s="23">
        <v>102.28228544654263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21.78352267189249</v>
      </c>
      <c r="S118" s="22">
        <v>51.4103886069015</v>
      </c>
      <c r="T118" s="22">
        <v>0.08860372806450001</v>
      </c>
      <c r="U118" s="22">
        <v>0</v>
      </c>
      <c r="V118" s="23">
        <v>64.8545040991581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629.5140345583342</v>
      </c>
      <c r="AW118" s="22">
        <v>349.713620114775</v>
      </c>
      <c r="AX118" s="22">
        <v>0</v>
      </c>
      <c r="AY118" s="22">
        <v>0</v>
      </c>
      <c r="AZ118" s="23">
        <v>2179.5294936033006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532.3501950607485</v>
      </c>
      <c r="BG118" s="22">
        <v>210.52157653058248</v>
      </c>
      <c r="BH118" s="22">
        <v>0.649901774645</v>
      </c>
      <c r="BI118" s="22">
        <v>0</v>
      </c>
      <c r="BJ118" s="23">
        <v>819.1723547716624</v>
      </c>
      <c r="BK118" s="24">
        <f t="shared" si="15"/>
        <v>5021.0158869179795</v>
      </c>
    </row>
    <row r="119" spans="1:63" s="25" customFormat="1" ht="15">
      <c r="A119" s="20"/>
      <c r="B119" s="7" t="s">
        <v>173</v>
      </c>
      <c r="C119" s="21">
        <v>0</v>
      </c>
      <c r="D119" s="22">
        <v>1.1332340221935</v>
      </c>
      <c r="E119" s="22">
        <v>0</v>
      </c>
      <c r="F119" s="22">
        <v>0</v>
      </c>
      <c r="G119" s="23">
        <v>0</v>
      </c>
      <c r="H119" s="21">
        <v>42.014056114338096</v>
      </c>
      <c r="I119" s="22">
        <v>28.781176052676198</v>
      </c>
      <c r="J119" s="22">
        <v>0</v>
      </c>
      <c r="K119" s="22">
        <v>0</v>
      </c>
      <c r="L119" s="23">
        <v>69.19575224235003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15.850906738954802</v>
      </c>
      <c r="S119" s="22">
        <v>46.655057030095996</v>
      </c>
      <c r="T119" s="22">
        <v>0</v>
      </c>
      <c r="U119" s="22">
        <v>0</v>
      </c>
      <c r="V119" s="23">
        <v>8.7285652948362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75.4907833005143</v>
      </c>
      <c r="AW119" s="22">
        <v>30.170222974353724</v>
      </c>
      <c r="AX119" s="22">
        <v>0</v>
      </c>
      <c r="AY119" s="22">
        <v>0</v>
      </c>
      <c r="AZ119" s="23">
        <v>59.0407001317851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29.2179985707667</v>
      </c>
      <c r="BG119" s="22">
        <v>6.073978767384801</v>
      </c>
      <c r="BH119" s="22">
        <v>0</v>
      </c>
      <c r="BI119" s="22">
        <v>0</v>
      </c>
      <c r="BJ119" s="23">
        <v>9.421068148538701</v>
      </c>
      <c r="BK119" s="24">
        <f t="shared" si="15"/>
        <v>421.77349938878825</v>
      </c>
    </row>
    <row r="120" spans="1:63" s="25" customFormat="1" ht="15">
      <c r="A120" s="20"/>
      <c r="B120" s="7" t="s">
        <v>200</v>
      </c>
      <c r="C120" s="21">
        <v>0</v>
      </c>
      <c r="D120" s="22">
        <v>0.6686157623548</v>
      </c>
      <c r="E120" s="22">
        <v>0</v>
      </c>
      <c r="F120" s="22">
        <v>0</v>
      </c>
      <c r="G120" s="23">
        <v>0</v>
      </c>
      <c r="H120" s="21">
        <v>10.2142080902172</v>
      </c>
      <c r="I120" s="22">
        <v>55.0885117492571</v>
      </c>
      <c r="J120" s="22">
        <v>0</v>
      </c>
      <c r="K120" s="22">
        <v>0</v>
      </c>
      <c r="L120" s="23">
        <v>59.95369828828701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6.437455216669999</v>
      </c>
      <c r="S120" s="22">
        <v>4.0531081063223</v>
      </c>
      <c r="T120" s="22">
        <v>0</v>
      </c>
      <c r="U120" s="22">
        <v>0</v>
      </c>
      <c r="V120" s="23">
        <v>9.568741203094602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7.738233272023901</v>
      </c>
      <c r="AW120" s="22">
        <v>8.436853987719374</v>
      </c>
      <c r="AX120" s="22">
        <v>0</v>
      </c>
      <c r="AY120" s="22">
        <v>0</v>
      </c>
      <c r="AZ120" s="23">
        <v>16.014004799089403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4.989532203832099</v>
      </c>
      <c r="BG120" s="22">
        <v>4.0811200705475</v>
      </c>
      <c r="BH120" s="22">
        <v>0</v>
      </c>
      <c r="BI120" s="22">
        <v>0</v>
      </c>
      <c r="BJ120" s="23">
        <v>2.894763258414</v>
      </c>
      <c r="BK120" s="24">
        <f t="shared" si="15"/>
        <v>190.13884600782933</v>
      </c>
    </row>
    <row r="121" spans="1:63" s="25" customFormat="1" ht="15">
      <c r="A121" s="20"/>
      <c r="B121" s="7" t="s">
        <v>196</v>
      </c>
      <c r="C121" s="21">
        <v>0</v>
      </c>
      <c r="D121" s="22">
        <v>0.9564826591935</v>
      </c>
      <c r="E121" s="22">
        <v>0</v>
      </c>
      <c r="F121" s="22">
        <v>0</v>
      </c>
      <c r="G121" s="23">
        <v>0</v>
      </c>
      <c r="H121" s="21">
        <v>24.0373727425372</v>
      </c>
      <c r="I121" s="22">
        <v>21.390659304386002</v>
      </c>
      <c r="J121" s="22">
        <v>0</v>
      </c>
      <c r="K121" s="22">
        <v>0</v>
      </c>
      <c r="L121" s="23">
        <v>55.6008629547056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18.797175590151497</v>
      </c>
      <c r="S121" s="22">
        <v>1.4180828693221996</v>
      </c>
      <c r="T121" s="22">
        <v>0</v>
      </c>
      <c r="U121" s="22">
        <v>0</v>
      </c>
      <c r="V121" s="23">
        <v>8.606110969578102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17.933282642080297</v>
      </c>
      <c r="AW121" s="22">
        <v>5.2170537817675</v>
      </c>
      <c r="AX121" s="22">
        <v>0</v>
      </c>
      <c r="AY121" s="22">
        <v>0</v>
      </c>
      <c r="AZ121" s="23">
        <v>31.478772446468707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16.48504009642121</v>
      </c>
      <c r="BG121" s="22">
        <v>7.319399960932699</v>
      </c>
      <c r="BH121" s="22">
        <v>0</v>
      </c>
      <c r="BI121" s="22">
        <v>0</v>
      </c>
      <c r="BJ121" s="23">
        <v>12.134696114019102</v>
      </c>
      <c r="BK121" s="24">
        <f t="shared" si="15"/>
        <v>221.3749921315636</v>
      </c>
    </row>
    <row r="122" spans="1:63" s="25" customFormat="1" ht="15">
      <c r="A122" s="20"/>
      <c r="B122" s="7" t="s">
        <v>201</v>
      </c>
      <c r="C122" s="21">
        <v>0</v>
      </c>
      <c r="D122" s="22">
        <v>0.6318030871612</v>
      </c>
      <c r="E122" s="22">
        <v>0</v>
      </c>
      <c r="F122" s="22">
        <v>0</v>
      </c>
      <c r="G122" s="23">
        <v>0</v>
      </c>
      <c r="H122" s="21">
        <v>8.393208926831901</v>
      </c>
      <c r="I122" s="22">
        <v>4.2489695416124995</v>
      </c>
      <c r="J122" s="22">
        <v>0</v>
      </c>
      <c r="K122" s="22">
        <v>0</v>
      </c>
      <c r="L122" s="23">
        <v>11.7545057973523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4.4126305738639</v>
      </c>
      <c r="S122" s="22">
        <v>0.6161368195483</v>
      </c>
      <c r="T122" s="22">
        <v>0</v>
      </c>
      <c r="U122" s="22">
        <v>0</v>
      </c>
      <c r="V122" s="23">
        <v>1.5514026684178999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6.387261352291997</v>
      </c>
      <c r="AW122" s="22">
        <v>4.082201712876884</v>
      </c>
      <c r="AX122" s="22">
        <v>0</v>
      </c>
      <c r="AY122" s="22">
        <v>0</v>
      </c>
      <c r="AZ122" s="23">
        <v>11.979234186705403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2.4072608827478</v>
      </c>
      <c r="BG122" s="22">
        <v>0.9221916750639</v>
      </c>
      <c r="BH122" s="22">
        <v>0</v>
      </c>
      <c r="BI122" s="22">
        <v>0</v>
      </c>
      <c r="BJ122" s="23">
        <v>1.6451793842231</v>
      </c>
      <c r="BK122" s="24">
        <f t="shared" si="15"/>
        <v>59.03198660869708</v>
      </c>
    </row>
    <row r="123" spans="1:63" s="25" customFormat="1" ht="15">
      <c r="A123" s="20"/>
      <c r="B123" s="7" t="s">
        <v>174</v>
      </c>
      <c r="C123" s="21">
        <v>0</v>
      </c>
      <c r="D123" s="22">
        <v>1.2170481315161</v>
      </c>
      <c r="E123" s="22">
        <v>0</v>
      </c>
      <c r="F123" s="22">
        <v>0</v>
      </c>
      <c r="G123" s="23">
        <v>0</v>
      </c>
      <c r="H123" s="21">
        <v>458.7159088818579</v>
      </c>
      <c r="I123" s="22">
        <v>83.30526016054392</v>
      </c>
      <c r="J123" s="22">
        <v>0</v>
      </c>
      <c r="K123" s="22">
        <v>0</v>
      </c>
      <c r="L123" s="23">
        <v>384.8880970800525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251.5551106108704</v>
      </c>
      <c r="S123" s="22">
        <v>38.5297271300617</v>
      </c>
      <c r="T123" s="22">
        <v>0</v>
      </c>
      <c r="U123" s="22">
        <v>0</v>
      </c>
      <c r="V123" s="23">
        <v>93.8815858911229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1432.8048181387192</v>
      </c>
      <c r="AW123" s="22">
        <v>235.2948233252908</v>
      </c>
      <c r="AX123" s="22">
        <v>0.27456228935469995</v>
      </c>
      <c r="AY123" s="22">
        <v>0</v>
      </c>
      <c r="AZ123" s="23">
        <v>1506.0666773299201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644.7141594220301</v>
      </c>
      <c r="BG123" s="22">
        <v>62.497656863035296</v>
      </c>
      <c r="BH123" s="22">
        <v>0.0459275665483</v>
      </c>
      <c r="BI123" s="22">
        <v>0</v>
      </c>
      <c r="BJ123" s="23">
        <v>205.8241129891456</v>
      </c>
      <c r="BK123" s="24">
        <f t="shared" si="15"/>
        <v>5399.61547581007</v>
      </c>
    </row>
    <row r="124" spans="1:63" s="25" customFormat="1" ht="15">
      <c r="A124" s="20"/>
      <c r="B124" s="7" t="s">
        <v>175</v>
      </c>
      <c r="C124" s="21">
        <v>0</v>
      </c>
      <c r="D124" s="22">
        <v>1.1156674810645</v>
      </c>
      <c r="E124" s="22">
        <v>0</v>
      </c>
      <c r="F124" s="22">
        <v>0</v>
      </c>
      <c r="G124" s="23">
        <v>0</v>
      </c>
      <c r="H124" s="21">
        <v>67.07296492719502</v>
      </c>
      <c r="I124" s="22">
        <v>2.3846276581262003</v>
      </c>
      <c r="J124" s="22">
        <v>0</v>
      </c>
      <c r="K124" s="22">
        <v>0</v>
      </c>
      <c r="L124" s="23">
        <v>22.9537565497673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27.806330336494696</v>
      </c>
      <c r="S124" s="22">
        <v>2.5150544617733</v>
      </c>
      <c r="T124" s="22">
        <v>0</v>
      </c>
      <c r="U124" s="22">
        <v>0</v>
      </c>
      <c r="V124" s="23">
        <v>7.596698402577101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884.1527624886955</v>
      </c>
      <c r="AW124" s="22">
        <v>47.70202398354155</v>
      </c>
      <c r="AX124" s="22">
        <v>0</v>
      </c>
      <c r="AY124" s="22">
        <v>0</v>
      </c>
      <c r="AZ124" s="23">
        <v>194.10842643675855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384.9005149461981</v>
      </c>
      <c r="BG124" s="22">
        <v>24.874864553844994</v>
      </c>
      <c r="BH124" s="22">
        <v>0</v>
      </c>
      <c r="BI124" s="22">
        <v>0</v>
      </c>
      <c r="BJ124" s="23">
        <v>35.109972199295896</v>
      </c>
      <c r="BK124" s="24">
        <f t="shared" si="15"/>
        <v>1702.293664425333</v>
      </c>
    </row>
    <row r="125" spans="1:63" s="25" customFormat="1" ht="15">
      <c r="A125" s="20"/>
      <c r="B125" s="7" t="s">
        <v>176</v>
      </c>
      <c r="C125" s="21">
        <v>0</v>
      </c>
      <c r="D125" s="22">
        <v>1.146271429387</v>
      </c>
      <c r="E125" s="22">
        <v>0</v>
      </c>
      <c r="F125" s="22">
        <v>0</v>
      </c>
      <c r="G125" s="23">
        <v>0</v>
      </c>
      <c r="H125" s="21">
        <v>3.4493610748657004</v>
      </c>
      <c r="I125" s="22">
        <v>0.0648040077416</v>
      </c>
      <c r="J125" s="22">
        <v>0</v>
      </c>
      <c r="K125" s="22">
        <v>0</v>
      </c>
      <c r="L125" s="23">
        <v>3.119012906644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1.0079204763501</v>
      </c>
      <c r="S125" s="22">
        <v>0.6975469845483</v>
      </c>
      <c r="T125" s="22">
        <v>0</v>
      </c>
      <c r="U125" s="22">
        <v>0</v>
      </c>
      <c r="V125" s="23">
        <v>0.15877599612809998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14.192602989185001</v>
      </c>
      <c r="AW125" s="22">
        <v>0.18606323013844778</v>
      </c>
      <c r="AX125" s="22">
        <v>0</v>
      </c>
      <c r="AY125" s="22">
        <v>0</v>
      </c>
      <c r="AZ125" s="23">
        <v>2.3058739626752005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5.1929321962585</v>
      </c>
      <c r="BG125" s="22">
        <v>0.0243341770319</v>
      </c>
      <c r="BH125" s="22">
        <v>0</v>
      </c>
      <c r="BI125" s="22">
        <v>0</v>
      </c>
      <c r="BJ125" s="23">
        <v>0.480011671193</v>
      </c>
      <c r="BK125" s="24">
        <f t="shared" si="15"/>
        <v>32.02551110214685</v>
      </c>
    </row>
    <row r="126" spans="1:63" s="25" customFormat="1" ht="15">
      <c r="A126" s="20"/>
      <c r="B126" s="7" t="s">
        <v>177</v>
      </c>
      <c r="C126" s="21">
        <v>0</v>
      </c>
      <c r="D126" s="22">
        <v>0.991474516129</v>
      </c>
      <c r="E126" s="22">
        <v>0</v>
      </c>
      <c r="F126" s="22">
        <v>0</v>
      </c>
      <c r="G126" s="23">
        <v>0</v>
      </c>
      <c r="H126" s="21">
        <v>33.191961111781595</v>
      </c>
      <c r="I126" s="22">
        <v>0</v>
      </c>
      <c r="J126" s="22">
        <v>0</v>
      </c>
      <c r="K126" s="22">
        <v>0</v>
      </c>
      <c r="L126" s="23">
        <v>10.9717731253526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23.2722677082825</v>
      </c>
      <c r="S126" s="22">
        <v>0</v>
      </c>
      <c r="T126" s="22">
        <v>0</v>
      </c>
      <c r="U126" s="22">
        <v>0</v>
      </c>
      <c r="V126" s="23">
        <v>2.0630933405147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1069.7924702194484</v>
      </c>
      <c r="AW126" s="22">
        <v>0.023220034128500003</v>
      </c>
      <c r="AX126" s="22">
        <v>0</v>
      </c>
      <c r="AY126" s="22">
        <v>0</v>
      </c>
      <c r="AZ126" s="23">
        <v>275.9021767072965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844.2056889291131</v>
      </c>
      <c r="BG126" s="22">
        <v>0.0530668954192</v>
      </c>
      <c r="BH126" s="22">
        <v>0</v>
      </c>
      <c r="BI126" s="22">
        <v>0</v>
      </c>
      <c r="BJ126" s="23">
        <v>163.1440698106084</v>
      </c>
      <c r="BK126" s="24">
        <f t="shared" si="15"/>
        <v>2423.611262398075</v>
      </c>
    </row>
    <row r="127" spans="1:63" s="25" customFormat="1" ht="15">
      <c r="A127" s="20"/>
      <c r="B127" s="7" t="s">
        <v>178</v>
      </c>
      <c r="C127" s="21">
        <v>0</v>
      </c>
      <c r="D127" s="22">
        <v>1.8564096430322</v>
      </c>
      <c r="E127" s="22">
        <v>0</v>
      </c>
      <c r="F127" s="22">
        <v>0</v>
      </c>
      <c r="G127" s="23">
        <v>0</v>
      </c>
      <c r="H127" s="21">
        <v>1530.441092441</v>
      </c>
      <c r="I127" s="22">
        <v>115.930057907544</v>
      </c>
      <c r="J127" s="22">
        <v>0</v>
      </c>
      <c r="K127" s="22">
        <v>0</v>
      </c>
      <c r="L127" s="23">
        <v>635.5859795058566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937.9108111557287</v>
      </c>
      <c r="S127" s="22">
        <v>24.609054520093494</v>
      </c>
      <c r="T127" s="22">
        <v>0</v>
      </c>
      <c r="U127" s="22">
        <v>0</v>
      </c>
      <c r="V127" s="23">
        <v>149.10861898589638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6760.465972422701</v>
      </c>
      <c r="AW127" s="22">
        <v>306.21930762178187</v>
      </c>
      <c r="AX127" s="22">
        <v>0.2975008686448</v>
      </c>
      <c r="AY127" s="22">
        <v>0</v>
      </c>
      <c r="AZ127" s="23">
        <v>1797.9325773167843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4741.592411062156</v>
      </c>
      <c r="BG127" s="22">
        <v>129.8938814453858</v>
      </c>
      <c r="BH127" s="22">
        <v>0.0170154597419</v>
      </c>
      <c r="BI127" s="22">
        <v>0</v>
      </c>
      <c r="BJ127" s="23">
        <v>564.506165335905</v>
      </c>
      <c r="BK127" s="24">
        <f t="shared" si="15"/>
        <v>17696.366855692253</v>
      </c>
    </row>
    <row r="128" spans="1:63" s="25" customFormat="1" ht="15">
      <c r="A128" s="20"/>
      <c r="B128" s="7" t="s">
        <v>179</v>
      </c>
      <c r="C128" s="21">
        <v>0</v>
      </c>
      <c r="D128" s="22">
        <v>1.2763774874193</v>
      </c>
      <c r="E128" s="22">
        <v>0</v>
      </c>
      <c r="F128" s="22">
        <v>0</v>
      </c>
      <c r="G128" s="23">
        <v>0</v>
      </c>
      <c r="H128" s="21">
        <v>200.66728419822516</v>
      </c>
      <c r="I128" s="22">
        <v>18.2606512642884</v>
      </c>
      <c r="J128" s="22">
        <v>0</v>
      </c>
      <c r="K128" s="22">
        <v>0</v>
      </c>
      <c r="L128" s="23">
        <v>71.51846271563932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87.96137684987926</v>
      </c>
      <c r="S128" s="22">
        <v>22.2197868553535</v>
      </c>
      <c r="T128" s="22">
        <v>0</v>
      </c>
      <c r="U128" s="22">
        <v>0</v>
      </c>
      <c r="V128" s="23">
        <v>10.337088138254803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2129.300549275282</v>
      </c>
      <c r="AW128" s="22">
        <v>76.45604531940307</v>
      </c>
      <c r="AX128" s="22">
        <v>0</v>
      </c>
      <c r="AY128" s="22">
        <v>0</v>
      </c>
      <c r="AZ128" s="23">
        <v>509.45535030171385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1190.9917685628354</v>
      </c>
      <c r="BG128" s="22">
        <v>19.460658089108602</v>
      </c>
      <c r="BH128" s="22">
        <v>0.0160082043225</v>
      </c>
      <c r="BI128" s="22">
        <v>0</v>
      </c>
      <c r="BJ128" s="23">
        <v>115.02692058735822</v>
      </c>
      <c r="BK128" s="24">
        <f t="shared" si="15"/>
        <v>4452.9483278490825</v>
      </c>
    </row>
    <row r="129" spans="1:63" s="25" customFormat="1" ht="15">
      <c r="A129" s="20"/>
      <c r="B129" s="7" t="s">
        <v>180</v>
      </c>
      <c r="C129" s="21">
        <v>0</v>
      </c>
      <c r="D129" s="22">
        <v>0.123436864129</v>
      </c>
      <c r="E129" s="22">
        <v>0</v>
      </c>
      <c r="F129" s="22">
        <v>0</v>
      </c>
      <c r="G129" s="23">
        <v>0</v>
      </c>
      <c r="H129" s="21">
        <v>44.757786159373104</v>
      </c>
      <c r="I129" s="22">
        <v>28.544471826676595</v>
      </c>
      <c r="J129" s="22">
        <v>0</v>
      </c>
      <c r="K129" s="22">
        <v>0</v>
      </c>
      <c r="L129" s="23">
        <v>53.64225935718891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21.812870069955405</v>
      </c>
      <c r="S129" s="22">
        <v>11.4419553975479</v>
      </c>
      <c r="T129" s="22">
        <v>0</v>
      </c>
      <c r="U129" s="22">
        <v>0</v>
      </c>
      <c r="V129" s="23">
        <v>6.460383387771902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13.811435837372102</v>
      </c>
      <c r="AW129" s="22">
        <v>3.6045040372039043</v>
      </c>
      <c r="AX129" s="22">
        <v>0</v>
      </c>
      <c r="AY129" s="22">
        <v>0</v>
      </c>
      <c r="AZ129" s="23">
        <v>19.7100173659275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5.728138448766201</v>
      </c>
      <c r="BG129" s="22">
        <v>1.3101153671930001</v>
      </c>
      <c r="BH129" s="22">
        <v>0</v>
      </c>
      <c r="BI129" s="22">
        <v>0</v>
      </c>
      <c r="BJ129" s="23">
        <v>2.2813592603187</v>
      </c>
      <c r="BK129" s="24">
        <f t="shared" si="15"/>
        <v>213.22873337942423</v>
      </c>
    </row>
    <row r="130" spans="1:63" s="25" customFormat="1" ht="15">
      <c r="A130" s="20"/>
      <c r="B130" s="7" t="s">
        <v>204</v>
      </c>
      <c r="C130" s="21">
        <v>0</v>
      </c>
      <c r="D130" s="22">
        <v>4.0978998387095995</v>
      </c>
      <c r="E130" s="22">
        <v>0</v>
      </c>
      <c r="F130" s="22">
        <v>0</v>
      </c>
      <c r="G130" s="23">
        <v>0</v>
      </c>
      <c r="H130" s="21">
        <v>91.06306203665622</v>
      </c>
      <c r="I130" s="22">
        <v>16.8928648239337</v>
      </c>
      <c r="J130" s="22">
        <v>0</v>
      </c>
      <c r="K130" s="22">
        <v>0</v>
      </c>
      <c r="L130" s="23">
        <v>79.3261715445099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49.55903124766238</v>
      </c>
      <c r="S130" s="22">
        <v>1.5514351145151</v>
      </c>
      <c r="T130" s="22">
        <v>0</v>
      </c>
      <c r="U130" s="22">
        <v>0</v>
      </c>
      <c r="V130" s="23">
        <v>9.085631024093898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75.0464388718943</v>
      </c>
      <c r="AW130" s="22">
        <v>78.08230504396468</v>
      </c>
      <c r="AX130" s="22">
        <v>0.06859833938700001</v>
      </c>
      <c r="AY130" s="22">
        <v>0</v>
      </c>
      <c r="AZ130" s="23">
        <v>81.66204837754529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35.6834182893898</v>
      </c>
      <c r="BG130" s="22">
        <v>2.0292503285772994</v>
      </c>
      <c r="BH130" s="22">
        <v>0</v>
      </c>
      <c r="BI130" s="22">
        <v>0</v>
      </c>
      <c r="BJ130" s="23">
        <v>16.216615899177096</v>
      </c>
      <c r="BK130" s="24">
        <f t="shared" si="15"/>
        <v>540.3647707800162</v>
      </c>
    </row>
    <row r="131" spans="1:63" s="30" customFormat="1" ht="15">
      <c r="A131" s="20"/>
      <c r="B131" s="8" t="s">
        <v>12</v>
      </c>
      <c r="C131" s="26">
        <f aca="true" t="shared" si="16" ref="C131:AH131">SUM(C103:C130)</f>
        <v>0</v>
      </c>
      <c r="D131" s="27">
        <f t="shared" si="16"/>
        <v>41.412989825805205</v>
      </c>
      <c r="E131" s="27">
        <f t="shared" si="16"/>
        <v>0</v>
      </c>
      <c r="F131" s="27">
        <f t="shared" si="16"/>
        <v>0</v>
      </c>
      <c r="G131" s="28">
        <f t="shared" si="16"/>
        <v>0</v>
      </c>
      <c r="H131" s="26">
        <f t="shared" si="16"/>
        <v>4546.132069811196</v>
      </c>
      <c r="I131" s="27">
        <f t="shared" si="16"/>
        <v>5842.311265154109</v>
      </c>
      <c r="J131" s="27">
        <f t="shared" si="16"/>
        <v>12.318932113838502</v>
      </c>
      <c r="K131" s="27">
        <f t="shared" si="16"/>
        <v>473.65285080364515</v>
      </c>
      <c r="L131" s="28">
        <f t="shared" si="16"/>
        <v>5116.9155014188445</v>
      </c>
      <c r="M131" s="26">
        <f t="shared" si="16"/>
        <v>0</v>
      </c>
      <c r="N131" s="27">
        <f t="shared" si="16"/>
        <v>0</v>
      </c>
      <c r="O131" s="27">
        <f t="shared" si="16"/>
        <v>0</v>
      </c>
      <c r="P131" s="27">
        <f t="shared" si="16"/>
        <v>0</v>
      </c>
      <c r="Q131" s="28">
        <f t="shared" si="16"/>
        <v>0</v>
      </c>
      <c r="R131" s="26">
        <f t="shared" si="16"/>
        <v>2429.358789067463</v>
      </c>
      <c r="S131" s="27">
        <f t="shared" si="16"/>
        <v>927.948695300291</v>
      </c>
      <c r="T131" s="27">
        <f t="shared" si="16"/>
        <v>0.14002767251610002</v>
      </c>
      <c r="U131" s="27">
        <f t="shared" si="16"/>
        <v>0</v>
      </c>
      <c r="V131" s="28">
        <f t="shared" si="16"/>
        <v>963.5533408226927</v>
      </c>
      <c r="W131" s="26">
        <f t="shared" si="16"/>
        <v>0</v>
      </c>
      <c r="X131" s="27">
        <f t="shared" si="16"/>
        <v>0</v>
      </c>
      <c r="Y131" s="27">
        <f t="shared" si="16"/>
        <v>0</v>
      </c>
      <c r="Z131" s="27">
        <f t="shared" si="16"/>
        <v>0</v>
      </c>
      <c r="AA131" s="28">
        <f t="shared" si="16"/>
        <v>0</v>
      </c>
      <c r="AB131" s="26">
        <f t="shared" si="16"/>
        <v>0</v>
      </c>
      <c r="AC131" s="27">
        <f t="shared" si="16"/>
        <v>0</v>
      </c>
      <c r="AD131" s="27">
        <f t="shared" si="16"/>
        <v>0</v>
      </c>
      <c r="AE131" s="27">
        <f t="shared" si="16"/>
        <v>0</v>
      </c>
      <c r="AF131" s="28">
        <f t="shared" si="16"/>
        <v>0</v>
      </c>
      <c r="AG131" s="26">
        <f t="shared" si="16"/>
        <v>0</v>
      </c>
      <c r="AH131" s="27">
        <f t="shared" si="16"/>
        <v>0</v>
      </c>
      <c r="AI131" s="27">
        <f aca="true" t="shared" si="17" ref="AI131:BK131">SUM(AI103:AI130)</f>
        <v>0</v>
      </c>
      <c r="AJ131" s="27">
        <f t="shared" si="17"/>
        <v>0</v>
      </c>
      <c r="AK131" s="28">
        <f t="shared" si="17"/>
        <v>0</v>
      </c>
      <c r="AL131" s="26">
        <f t="shared" si="17"/>
        <v>0</v>
      </c>
      <c r="AM131" s="27">
        <f t="shared" si="17"/>
        <v>0</v>
      </c>
      <c r="AN131" s="27">
        <f t="shared" si="17"/>
        <v>0</v>
      </c>
      <c r="AO131" s="27">
        <f t="shared" si="17"/>
        <v>0</v>
      </c>
      <c r="AP131" s="28">
        <f t="shared" si="17"/>
        <v>0</v>
      </c>
      <c r="AQ131" s="26">
        <f t="shared" si="17"/>
        <v>0</v>
      </c>
      <c r="AR131" s="27">
        <f t="shared" si="17"/>
        <v>0</v>
      </c>
      <c r="AS131" s="27">
        <f t="shared" si="17"/>
        <v>0</v>
      </c>
      <c r="AT131" s="27">
        <f t="shared" si="17"/>
        <v>0</v>
      </c>
      <c r="AU131" s="28">
        <f t="shared" si="17"/>
        <v>0</v>
      </c>
      <c r="AV131" s="26">
        <f t="shared" si="17"/>
        <v>32992.55941732397</v>
      </c>
      <c r="AW131" s="27">
        <f t="shared" si="17"/>
        <v>4773.928577276002</v>
      </c>
      <c r="AX131" s="27">
        <f t="shared" si="17"/>
        <v>2.8979494130624994</v>
      </c>
      <c r="AY131" s="27">
        <f t="shared" si="17"/>
        <v>0.0421811879677</v>
      </c>
      <c r="AZ131" s="28">
        <f t="shared" si="17"/>
        <v>19987.3867340861</v>
      </c>
      <c r="BA131" s="26">
        <f t="shared" si="17"/>
        <v>0</v>
      </c>
      <c r="BB131" s="27">
        <f t="shared" si="17"/>
        <v>0</v>
      </c>
      <c r="BC131" s="27">
        <f t="shared" si="17"/>
        <v>0</v>
      </c>
      <c r="BD131" s="27">
        <f t="shared" si="17"/>
        <v>0</v>
      </c>
      <c r="BE131" s="28">
        <f t="shared" si="17"/>
        <v>0</v>
      </c>
      <c r="BF131" s="26">
        <f t="shared" si="17"/>
        <v>19945.28884499103</v>
      </c>
      <c r="BG131" s="27">
        <f t="shared" si="17"/>
        <v>1389.5331402010202</v>
      </c>
      <c r="BH131" s="27">
        <f t="shared" si="17"/>
        <v>6.706216604837599</v>
      </c>
      <c r="BI131" s="27">
        <f t="shared" si="17"/>
        <v>0</v>
      </c>
      <c r="BJ131" s="28">
        <f t="shared" si="17"/>
        <v>5238.5638282166565</v>
      </c>
      <c r="BK131" s="29">
        <f t="shared" si="17"/>
        <v>104690.65135129103</v>
      </c>
    </row>
    <row r="132" spans="1:63" s="30" customFormat="1" ht="15">
      <c r="A132" s="20"/>
      <c r="B132" s="8" t="s">
        <v>23</v>
      </c>
      <c r="C132" s="26">
        <f aca="true" t="shared" si="18" ref="C132:AH132">C131+C100</f>
        <v>0</v>
      </c>
      <c r="D132" s="27">
        <f t="shared" si="18"/>
        <v>42.4209199639019</v>
      </c>
      <c r="E132" s="27">
        <f t="shared" si="18"/>
        <v>0</v>
      </c>
      <c r="F132" s="27">
        <f t="shared" si="18"/>
        <v>0</v>
      </c>
      <c r="G132" s="28">
        <f t="shared" si="18"/>
        <v>0</v>
      </c>
      <c r="H132" s="26">
        <f t="shared" si="18"/>
        <v>5089.537517973954</v>
      </c>
      <c r="I132" s="27">
        <f t="shared" si="18"/>
        <v>5871.338996730523</v>
      </c>
      <c r="J132" s="27">
        <f t="shared" si="18"/>
        <v>12.318932113838502</v>
      </c>
      <c r="K132" s="27">
        <f t="shared" si="18"/>
        <v>473.65285080364515</v>
      </c>
      <c r="L132" s="28">
        <f t="shared" si="18"/>
        <v>5167.504804617998</v>
      </c>
      <c r="M132" s="26">
        <f t="shared" si="18"/>
        <v>0</v>
      </c>
      <c r="N132" s="27">
        <f t="shared" si="18"/>
        <v>0</v>
      </c>
      <c r="O132" s="27">
        <f t="shared" si="18"/>
        <v>0</v>
      </c>
      <c r="P132" s="27">
        <f t="shared" si="18"/>
        <v>0</v>
      </c>
      <c r="Q132" s="28">
        <f t="shared" si="18"/>
        <v>0</v>
      </c>
      <c r="R132" s="26">
        <f t="shared" si="18"/>
        <v>2791.9921978408097</v>
      </c>
      <c r="S132" s="27">
        <f t="shared" si="18"/>
        <v>938.1868172660281</v>
      </c>
      <c r="T132" s="27">
        <f t="shared" si="18"/>
        <v>0.14002767251610002</v>
      </c>
      <c r="U132" s="27">
        <f t="shared" si="18"/>
        <v>0</v>
      </c>
      <c r="V132" s="28">
        <f t="shared" si="18"/>
        <v>983.5340897013956</v>
      </c>
      <c r="W132" s="26">
        <f t="shared" si="18"/>
        <v>0</v>
      </c>
      <c r="X132" s="27">
        <f t="shared" si="18"/>
        <v>0</v>
      </c>
      <c r="Y132" s="27">
        <f t="shared" si="18"/>
        <v>0</v>
      </c>
      <c r="Z132" s="27">
        <f t="shared" si="18"/>
        <v>0</v>
      </c>
      <c r="AA132" s="28">
        <f t="shared" si="18"/>
        <v>0</v>
      </c>
      <c r="AB132" s="26">
        <f t="shared" si="18"/>
        <v>0</v>
      </c>
      <c r="AC132" s="27">
        <f t="shared" si="18"/>
        <v>0</v>
      </c>
      <c r="AD132" s="27">
        <f t="shared" si="18"/>
        <v>0</v>
      </c>
      <c r="AE132" s="27">
        <f t="shared" si="18"/>
        <v>0</v>
      </c>
      <c r="AF132" s="28">
        <f t="shared" si="18"/>
        <v>0</v>
      </c>
      <c r="AG132" s="26">
        <f t="shared" si="18"/>
        <v>0</v>
      </c>
      <c r="AH132" s="27">
        <f t="shared" si="18"/>
        <v>0</v>
      </c>
      <c r="AI132" s="27">
        <f aca="true" t="shared" si="19" ref="AI132:BK132">AI131+AI100</f>
        <v>0</v>
      </c>
      <c r="AJ132" s="27">
        <f t="shared" si="19"/>
        <v>0</v>
      </c>
      <c r="AK132" s="28">
        <f t="shared" si="19"/>
        <v>0</v>
      </c>
      <c r="AL132" s="26">
        <f t="shared" si="19"/>
        <v>0</v>
      </c>
      <c r="AM132" s="27">
        <f t="shared" si="19"/>
        <v>0</v>
      </c>
      <c r="AN132" s="27">
        <f t="shared" si="19"/>
        <v>0</v>
      </c>
      <c r="AO132" s="27">
        <f t="shared" si="19"/>
        <v>0</v>
      </c>
      <c r="AP132" s="28">
        <f t="shared" si="19"/>
        <v>0</v>
      </c>
      <c r="AQ132" s="26">
        <f t="shared" si="19"/>
        <v>0</v>
      </c>
      <c r="AR132" s="27">
        <f t="shared" si="19"/>
        <v>0</v>
      </c>
      <c r="AS132" s="27">
        <f t="shared" si="19"/>
        <v>0</v>
      </c>
      <c r="AT132" s="27">
        <f t="shared" si="19"/>
        <v>0</v>
      </c>
      <c r="AU132" s="28">
        <f t="shared" si="19"/>
        <v>0</v>
      </c>
      <c r="AV132" s="26">
        <f t="shared" si="19"/>
        <v>38573.50739928767</v>
      </c>
      <c r="AW132" s="27">
        <f t="shared" si="19"/>
        <v>5103.912564472645</v>
      </c>
      <c r="AX132" s="27">
        <f t="shared" si="19"/>
        <v>2.8979494130624994</v>
      </c>
      <c r="AY132" s="27">
        <f t="shared" si="19"/>
        <v>0.0421811879677</v>
      </c>
      <c r="AZ132" s="28">
        <f t="shared" si="19"/>
        <v>20587.099813320805</v>
      </c>
      <c r="BA132" s="26">
        <f t="shared" si="19"/>
        <v>0</v>
      </c>
      <c r="BB132" s="27">
        <f t="shared" si="19"/>
        <v>0</v>
      </c>
      <c r="BC132" s="27">
        <f t="shared" si="19"/>
        <v>0</v>
      </c>
      <c r="BD132" s="27">
        <f t="shared" si="19"/>
        <v>0</v>
      </c>
      <c r="BE132" s="28">
        <f t="shared" si="19"/>
        <v>0</v>
      </c>
      <c r="BF132" s="26">
        <f t="shared" si="19"/>
        <v>24634.40763640653</v>
      </c>
      <c r="BG132" s="27">
        <f t="shared" si="19"/>
        <v>1599.021643190182</v>
      </c>
      <c r="BH132" s="27">
        <f t="shared" si="19"/>
        <v>6.706216604837599</v>
      </c>
      <c r="BI132" s="27">
        <f t="shared" si="19"/>
        <v>0</v>
      </c>
      <c r="BJ132" s="28">
        <f t="shared" si="19"/>
        <v>5513.5188430860935</v>
      </c>
      <c r="BK132" s="28">
        <f t="shared" si="19"/>
        <v>117391.74140165438</v>
      </c>
    </row>
    <row r="133" spans="3:63" ht="15" customHeight="1"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</row>
    <row r="134" spans="1:63" s="25" customFormat="1" ht="15">
      <c r="A134" s="20" t="s">
        <v>24</v>
      </c>
      <c r="B134" s="12" t="s">
        <v>25</v>
      </c>
      <c r="C134" s="21"/>
      <c r="D134" s="22"/>
      <c r="E134" s="22"/>
      <c r="F134" s="22"/>
      <c r="G134" s="23"/>
      <c r="H134" s="21"/>
      <c r="I134" s="22"/>
      <c r="J134" s="22"/>
      <c r="K134" s="22"/>
      <c r="L134" s="23"/>
      <c r="M134" s="21"/>
      <c r="N134" s="22"/>
      <c r="O134" s="22"/>
      <c r="P134" s="22"/>
      <c r="Q134" s="23"/>
      <c r="R134" s="21"/>
      <c r="S134" s="22"/>
      <c r="T134" s="22"/>
      <c r="U134" s="22"/>
      <c r="V134" s="23"/>
      <c r="W134" s="21"/>
      <c r="X134" s="22"/>
      <c r="Y134" s="22"/>
      <c r="Z134" s="22"/>
      <c r="AA134" s="23"/>
      <c r="AB134" s="21"/>
      <c r="AC134" s="22"/>
      <c r="AD134" s="22"/>
      <c r="AE134" s="22"/>
      <c r="AF134" s="23"/>
      <c r="AG134" s="21"/>
      <c r="AH134" s="22"/>
      <c r="AI134" s="22"/>
      <c r="AJ134" s="22"/>
      <c r="AK134" s="23"/>
      <c r="AL134" s="21"/>
      <c r="AM134" s="22"/>
      <c r="AN134" s="22"/>
      <c r="AO134" s="22"/>
      <c r="AP134" s="23"/>
      <c r="AQ134" s="21"/>
      <c r="AR134" s="22"/>
      <c r="AS134" s="22"/>
      <c r="AT134" s="22"/>
      <c r="AU134" s="23"/>
      <c r="AV134" s="21"/>
      <c r="AW134" s="22"/>
      <c r="AX134" s="22"/>
      <c r="AY134" s="22"/>
      <c r="AZ134" s="23"/>
      <c r="BA134" s="21"/>
      <c r="BB134" s="22"/>
      <c r="BC134" s="22"/>
      <c r="BD134" s="22"/>
      <c r="BE134" s="23"/>
      <c r="BF134" s="21"/>
      <c r="BG134" s="22"/>
      <c r="BH134" s="22"/>
      <c r="BI134" s="22"/>
      <c r="BJ134" s="23"/>
      <c r="BK134" s="24"/>
    </row>
    <row r="135" spans="1:63" s="25" customFormat="1" ht="15">
      <c r="A135" s="20" t="s">
        <v>7</v>
      </c>
      <c r="B135" s="8" t="s">
        <v>26</v>
      </c>
      <c r="C135" s="21"/>
      <c r="D135" s="22"/>
      <c r="E135" s="22"/>
      <c r="F135" s="22"/>
      <c r="G135" s="23"/>
      <c r="H135" s="21"/>
      <c r="I135" s="22"/>
      <c r="J135" s="22"/>
      <c r="K135" s="22"/>
      <c r="L135" s="23"/>
      <c r="M135" s="21"/>
      <c r="N135" s="22"/>
      <c r="O135" s="22"/>
      <c r="P135" s="22"/>
      <c r="Q135" s="23"/>
      <c r="R135" s="21"/>
      <c r="S135" s="22"/>
      <c r="T135" s="22"/>
      <c r="U135" s="22"/>
      <c r="V135" s="23"/>
      <c r="W135" s="21"/>
      <c r="X135" s="22"/>
      <c r="Y135" s="22"/>
      <c r="Z135" s="22"/>
      <c r="AA135" s="23"/>
      <c r="AB135" s="21"/>
      <c r="AC135" s="22"/>
      <c r="AD135" s="22"/>
      <c r="AE135" s="22"/>
      <c r="AF135" s="23"/>
      <c r="AG135" s="21"/>
      <c r="AH135" s="22"/>
      <c r="AI135" s="22"/>
      <c r="AJ135" s="22"/>
      <c r="AK135" s="23"/>
      <c r="AL135" s="21"/>
      <c r="AM135" s="22"/>
      <c r="AN135" s="22"/>
      <c r="AO135" s="22"/>
      <c r="AP135" s="23"/>
      <c r="AQ135" s="21"/>
      <c r="AR135" s="22"/>
      <c r="AS135" s="22"/>
      <c r="AT135" s="22"/>
      <c r="AU135" s="23"/>
      <c r="AV135" s="21"/>
      <c r="AW135" s="22"/>
      <c r="AX135" s="22"/>
      <c r="AY135" s="22"/>
      <c r="AZ135" s="23"/>
      <c r="BA135" s="21"/>
      <c r="BB135" s="22"/>
      <c r="BC135" s="22"/>
      <c r="BD135" s="22"/>
      <c r="BE135" s="23"/>
      <c r="BF135" s="21"/>
      <c r="BG135" s="22"/>
      <c r="BH135" s="22"/>
      <c r="BI135" s="22"/>
      <c r="BJ135" s="23"/>
      <c r="BK135" s="24"/>
    </row>
    <row r="136" spans="1:63" s="25" customFormat="1" ht="15">
      <c r="A136" s="20"/>
      <c r="B136" s="13" t="s">
        <v>181</v>
      </c>
      <c r="C136" s="21">
        <v>0</v>
      </c>
      <c r="D136" s="22">
        <v>0.022941379999999997</v>
      </c>
      <c r="E136" s="22">
        <v>0</v>
      </c>
      <c r="F136" s="22">
        <v>0</v>
      </c>
      <c r="G136" s="23">
        <v>0</v>
      </c>
      <c r="H136" s="21">
        <v>0.08087616983630001</v>
      </c>
      <c r="I136" s="22">
        <v>0.099454365</v>
      </c>
      <c r="J136" s="22">
        <v>0.001961511</v>
      </c>
      <c r="K136" s="22">
        <v>0</v>
      </c>
      <c r="L136" s="23">
        <v>0.16154736499999997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0.0418764768363</v>
      </c>
      <c r="S136" s="22">
        <v>0.10446293799999999</v>
      </c>
      <c r="T136" s="22">
        <v>0</v>
      </c>
      <c r="U136" s="22">
        <v>0</v>
      </c>
      <c r="V136" s="23">
        <v>0.049078428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1.5435468999901996</v>
      </c>
      <c r="AW136" s="22">
        <v>0.6004356645732225</v>
      </c>
      <c r="AX136" s="22">
        <v>0.000124954</v>
      </c>
      <c r="AY136" s="22">
        <v>0</v>
      </c>
      <c r="AZ136" s="23">
        <v>4.081435850450701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0.9920019928285003</v>
      </c>
      <c r="BG136" s="22">
        <v>0.20674428100000003</v>
      </c>
      <c r="BH136" s="22">
        <v>0.004887836</v>
      </c>
      <c r="BI136" s="22">
        <v>0</v>
      </c>
      <c r="BJ136" s="23">
        <v>1.3358724165479</v>
      </c>
      <c r="BK136" s="24">
        <f>SUM(C136:BJ136)</f>
        <v>9.327248529063123</v>
      </c>
    </row>
    <row r="137" spans="1:63" s="25" customFormat="1" ht="15">
      <c r="A137" s="20"/>
      <c r="B137" s="13" t="s">
        <v>182</v>
      </c>
      <c r="C137" s="21">
        <v>0</v>
      </c>
      <c r="D137" s="22">
        <v>0.9094623358063999</v>
      </c>
      <c r="E137" s="22">
        <v>0</v>
      </c>
      <c r="F137" s="22">
        <v>0</v>
      </c>
      <c r="G137" s="23">
        <v>0</v>
      </c>
      <c r="H137" s="21">
        <v>55.77968064833439</v>
      </c>
      <c r="I137" s="22">
        <v>17.8016502577084</v>
      </c>
      <c r="J137" s="22">
        <v>0</v>
      </c>
      <c r="K137" s="22">
        <v>0</v>
      </c>
      <c r="L137" s="23">
        <v>72.2667546228321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27.979102582596003</v>
      </c>
      <c r="S137" s="22">
        <v>83.66406416028909</v>
      </c>
      <c r="T137" s="22">
        <v>0</v>
      </c>
      <c r="U137" s="22">
        <v>0</v>
      </c>
      <c r="V137" s="23">
        <v>20.69247578599609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856.1344524839634</v>
      </c>
      <c r="AW137" s="22">
        <v>192.13454607315774</v>
      </c>
      <c r="AX137" s="22">
        <v>0.026706201677400003</v>
      </c>
      <c r="AY137" s="22">
        <v>0</v>
      </c>
      <c r="AZ137" s="23">
        <v>1224.0647569812945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578.0371717780379</v>
      </c>
      <c r="BG137" s="22">
        <v>42.4946833545892</v>
      </c>
      <c r="BH137" s="22">
        <v>0</v>
      </c>
      <c r="BI137" s="22">
        <v>0</v>
      </c>
      <c r="BJ137" s="23">
        <v>438.0829042875455</v>
      </c>
      <c r="BK137" s="24">
        <f>SUM(C137:BJ137)</f>
        <v>3610.068411553828</v>
      </c>
    </row>
    <row r="138" spans="1:63" s="30" customFormat="1" ht="15">
      <c r="A138" s="20"/>
      <c r="B138" s="8" t="s">
        <v>27</v>
      </c>
      <c r="C138" s="26">
        <f>SUM(C136:C137)</f>
        <v>0</v>
      </c>
      <c r="D138" s="26">
        <f aca="true" t="shared" si="20" ref="D138:BK138">SUM(D136:D137)</f>
        <v>0.9324037158063999</v>
      </c>
      <c r="E138" s="26">
        <f t="shared" si="20"/>
        <v>0</v>
      </c>
      <c r="F138" s="26">
        <f t="shared" si="20"/>
        <v>0</v>
      </c>
      <c r="G138" s="26">
        <f t="shared" si="20"/>
        <v>0</v>
      </c>
      <c r="H138" s="26">
        <f t="shared" si="20"/>
        <v>55.86055681817069</v>
      </c>
      <c r="I138" s="26">
        <f t="shared" si="20"/>
        <v>17.9011046227084</v>
      </c>
      <c r="J138" s="26">
        <f t="shared" si="20"/>
        <v>0.001961511</v>
      </c>
      <c r="K138" s="26">
        <f t="shared" si="20"/>
        <v>0</v>
      </c>
      <c r="L138" s="26">
        <f t="shared" si="20"/>
        <v>72.4283019878321</v>
      </c>
      <c r="M138" s="26">
        <f t="shared" si="20"/>
        <v>0</v>
      </c>
      <c r="N138" s="26">
        <f t="shared" si="20"/>
        <v>0</v>
      </c>
      <c r="O138" s="26">
        <f t="shared" si="20"/>
        <v>0</v>
      </c>
      <c r="P138" s="26">
        <f t="shared" si="20"/>
        <v>0</v>
      </c>
      <c r="Q138" s="26">
        <f t="shared" si="20"/>
        <v>0</v>
      </c>
      <c r="R138" s="26">
        <f t="shared" si="20"/>
        <v>28.020979059432303</v>
      </c>
      <c r="S138" s="26">
        <f t="shared" si="20"/>
        <v>83.76852709828908</v>
      </c>
      <c r="T138" s="26">
        <f t="shared" si="20"/>
        <v>0</v>
      </c>
      <c r="U138" s="26">
        <f t="shared" si="20"/>
        <v>0</v>
      </c>
      <c r="V138" s="26">
        <f t="shared" si="20"/>
        <v>20.741554213996093</v>
      </c>
      <c r="W138" s="26">
        <f t="shared" si="20"/>
        <v>0</v>
      </c>
      <c r="X138" s="26">
        <f t="shared" si="20"/>
        <v>0</v>
      </c>
      <c r="Y138" s="26">
        <f t="shared" si="20"/>
        <v>0</v>
      </c>
      <c r="Z138" s="26">
        <f t="shared" si="20"/>
        <v>0</v>
      </c>
      <c r="AA138" s="26">
        <f t="shared" si="20"/>
        <v>0</v>
      </c>
      <c r="AB138" s="26">
        <f t="shared" si="20"/>
        <v>0</v>
      </c>
      <c r="AC138" s="26">
        <f t="shared" si="20"/>
        <v>0</v>
      </c>
      <c r="AD138" s="26">
        <f t="shared" si="20"/>
        <v>0</v>
      </c>
      <c r="AE138" s="26">
        <f t="shared" si="20"/>
        <v>0</v>
      </c>
      <c r="AF138" s="26">
        <f t="shared" si="20"/>
        <v>0</v>
      </c>
      <c r="AG138" s="26">
        <f t="shared" si="20"/>
        <v>0</v>
      </c>
      <c r="AH138" s="26">
        <f t="shared" si="20"/>
        <v>0</v>
      </c>
      <c r="AI138" s="26">
        <f t="shared" si="20"/>
        <v>0</v>
      </c>
      <c r="AJ138" s="26">
        <f t="shared" si="20"/>
        <v>0</v>
      </c>
      <c r="AK138" s="26">
        <f t="shared" si="20"/>
        <v>0</v>
      </c>
      <c r="AL138" s="26">
        <f t="shared" si="20"/>
        <v>0</v>
      </c>
      <c r="AM138" s="26">
        <f t="shared" si="20"/>
        <v>0</v>
      </c>
      <c r="AN138" s="26">
        <f t="shared" si="20"/>
        <v>0</v>
      </c>
      <c r="AO138" s="26">
        <f t="shared" si="20"/>
        <v>0</v>
      </c>
      <c r="AP138" s="26">
        <f t="shared" si="20"/>
        <v>0</v>
      </c>
      <c r="AQ138" s="26">
        <f t="shared" si="20"/>
        <v>0</v>
      </c>
      <c r="AR138" s="26">
        <f t="shared" si="20"/>
        <v>0</v>
      </c>
      <c r="AS138" s="26">
        <f t="shared" si="20"/>
        <v>0</v>
      </c>
      <c r="AT138" s="26">
        <f t="shared" si="20"/>
        <v>0</v>
      </c>
      <c r="AU138" s="26">
        <f t="shared" si="20"/>
        <v>0</v>
      </c>
      <c r="AV138" s="26">
        <f t="shared" si="20"/>
        <v>857.6779993839536</v>
      </c>
      <c r="AW138" s="26">
        <f t="shared" si="20"/>
        <v>192.73498173773095</v>
      </c>
      <c r="AX138" s="26">
        <f t="shared" si="20"/>
        <v>0.026831155677400003</v>
      </c>
      <c r="AY138" s="26">
        <f t="shared" si="20"/>
        <v>0</v>
      </c>
      <c r="AZ138" s="26">
        <f t="shared" si="20"/>
        <v>1228.146192831745</v>
      </c>
      <c r="BA138" s="26">
        <f t="shared" si="20"/>
        <v>0</v>
      </c>
      <c r="BB138" s="26">
        <f t="shared" si="20"/>
        <v>0</v>
      </c>
      <c r="BC138" s="26">
        <f t="shared" si="20"/>
        <v>0</v>
      </c>
      <c r="BD138" s="26">
        <f t="shared" si="20"/>
        <v>0</v>
      </c>
      <c r="BE138" s="26">
        <f t="shared" si="20"/>
        <v>0</v>
      </c>
      <c r="BF138" s="26">
        <f t="shared" si="20"/>
        <v>579.0291737708664</v>
      </c>
      <c r="BG138" s="26">
        <f t="shared" si="20"/>
        <v>42.7014276355892</v>
      </c>
      <c r="BH138" s="26">
        <f t="shared" si="20"/>
        <v>0.004887836</v>
      </c>
      <c r="BI138" s="26">
        <f t="shared" si="20"/>
        <v>0</v>
      </c>
      <c r="BJ138" s="26">
        <f t="shared" si="20"/>
        <v>439.4187767040934</v>
      </c>
      <c r="BK138" s="26">
        <f t="shared" si="20"/>
        <v>3619.395660082891</v>
      </c>
    </row>
    <row r="139" spans="3:63" ht="15" customHeight="1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</row>
    <row r="140" spans="1:63" s="25" customFormat="1" ht="15">
      <c r="A140" s="20" t="s">
        <v>38</v>
      </c>
      <c r="B140" s="10" t="s">
        <v>39</v>
      </c>
      <c r="C140" s="3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4"/>
    </row>
    <row r="141" spans="1:63" s="25" customFormat="1" ht="15">
      <c r="A141" s="20" t="s">
        <v>7</v>
      </c>
      <c r="B141" s="14" t="s">
        <v>40</v>
      </c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4"/>
    </row>
    <row r="142" spans="1:63" s="25" customFormat="1" ht="15">
      <c r="A142" s="20"/>
      <c r="B142" s="7" t="s">
        <v>208</v>
      </c>
      <c r="C142" s="21">
        <v>0</v>
      </c>
      <c r="D142" s="22">
        <v>0.8902756642869091</v>
      </c>
      <c r="E142" s="22">
        <v>0</v>
      </c>
      <c r="F142" s="22">
        <v>0</v>
      </c>
      <c r="G142" s="23">
        <v>0</v>
      </c>
      <c r="H142" s="21">
        <v>547.5138999999999</v>
      </c>
      <c r="I142" s="22">
        <v>2199.7076132130305</v>
      </c>
      <c r="J142" s="22">
        <v>11.8015</v>
      </c>
      <c r="K142" s="22">
        <v>0</v>
      </c>
      <c r="L142" s="23">
        <v>2558.2332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277.887</v>
      </c>
      <c r="S142" s="22">
        <v>86.60000000000002</v>
      </c>
      <c r="T142" s="22">
        <v>0.0054</v>
      </c>
      <c r="U142" s="22">
        <v>0</v>
      </c>
      <c r="V142" s="23">
        <v>546.5727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>SUM(C142:BJ142)</f>
        <v>6229.211588877317</v>
      </c>
    </row>
    <row r="143" spans="1:63" s="30" customFormat="1" ht="15">
      <c r="A143" s="20"/>
      <c r="B143" s="8" t="s">
        <v>9</v>
      </c>
      <c r="C143" s="26">
        <f>SUM(C142)</f>
        <v>0</v>
      </c>
      <c r="D143" s="26">
        <f aca="true" t="shared" si="21" ref="D143:BJ143">SUM(D142)</f>
        <v>0.8902756642869091</v>
      </c>
      <c r="E143" s="26">
        <f t="shared" si="21"/>
        <v>0</v>
      </c>
      <c r="F143" s="26">
        <f t="shared" si="21"/>
        <v>0</v>
      </c>
      <c r="G143" s="26">
        <f t="shared" si="21"/>
        <v>0</v>
      </c>
      <c r="H143" s="26">
        <f t="shared" si="21"/>
        <v>547.5138999999999</v>
      </c>
      <c r="I143" s="26">
        <f t="shared" si="21"/>
        <v>2199.7076132130305</v>
      </c>
      <c r="J143" s="26">
        <f t="shared" si="21"/>
        <v>11.8015</v>
      </c>
      <c r="K143" s="26">
        <f t="shared" si="21"/>
        <v>0</v>
      </c>
      <c r="L143" s="26">
        <f t="shared" si="21"/>
        <v>2558.2332</v>
      </c>
      <c r="M143" s="26">
        <f t="shared" si="21"/>
        <v>0</v>
      </c>
      <c r="N143" s="26">
        <f t="shared" si="21"/>
        <v>0</v>
      </c>
      <c r="O143" s="26">
        <f t="shared" si="21"/>
        <v>0</v>
      </c>
      <c r="P143" s="26">
        <f t="shared" si="21"/>
        <v>0</v>
      </c>
      <c r="Q143" s="26">
        <f t="shared" si="21"/>
        <v>0</v>
      </c>
      <c r="R143" s="26">
        <f t="shared" si="21"/>
        <v>277.887</v>
      </c>
      <c r="S143" s="26">
        <f t="shared" si="21"/>
        <v>86.60000000000002</v>
      </c>
      <c r="T143" s="26">
        <f t="shared" si="21"/>
        <v>0.0054</v>
      </c>
      <c r="U143" s="26">
        <f t="shared" si="21"/>
        <v>0</v>
      </c>
      <c r="V143" s="26">
        <f t="shared" si="21"/>
        <v>546.5727</v>
      </c>
      <c r="W143" s="26">
        <f t="shared" si="21"/>
        <v>0</v>
      </c>
      <c r="X143" s="26">
        <f t="shared" si="21"/>
        <v>0</v>
      </c>
      <c r="Y143" s="26">
        <f t="shared" si="21"/>
        <v>0</v>
      </c>
      <c r="Z143" s="26">
        <f t="shared" si="21"/>
        <v>0</v>
      </c>
      <c r="AA143" s="26">
        <f t="shared" si="21"/>
        <v>0</v>
      </c>
      <c r="AB143" s="26">
        <f t="shared" si="21"/>
        <v>0</v>
      </c>
      <c r="AC143" s="26">
        <f t="shared" si="21"/>
        <v>0</v>
      </c>
      <c r="AD143" s="26">
        <f t="shared" si="21"/>
        <v>0</v>
      </c>
      <c r="AE143" s="26">
        <f t="shared" si="21"/>
        <v>0</v>
      </c>
      <c r="AF143" s="26">
        <f t="shared" si="21"/>
        <v>0</v>
      </c>
      <c r="AG143" s="26">
        <f t="shared" si="21"/>
        <v>0</v>
      </c>
      <c r="AH143" s="26">
        <f t="shared" si="21"/>
        <v>0</v>
      </c>
      <c r="AI143" s="26">
        <f t="shared" si="21"/>
        <v>0</v>
      </c>
      <c r="AJ143" s="26">
        <f t="shared" si="21"/>
        <v>0</v>
      </c>
      <c r="AK143" s="26">
        <f t="shared" si="21"/>
        <v>0</v>
      </c>
      <c r="AL143" s="26">
        <f t="shared" si="21"/>
        <v>0</v>
      </c>
      <c r="AM143" s="26">
        <f t="shared" si="21"/>
        <v>0</v>
      </c>
      <c r="AN143" s="26">
        <f t="shared" si="21"/>
        <v>0</v>
      </c>
      <c r="AO143" s="26">
        <f t="shared" si="21"/>
        <v>0</v>
      </c>
      <c r="AP143" s="26">
        <f t="shared" si="21"/>
        <v>0</v>
      </c>
      <c r="AQ143" s="26">
        <f t="shared" si="21"/>
        <v>0</v>
      </c>
      <c r="AR143" s="26">
        <f t="shared" si="21"/>
        <v>0</v>
      </c>
      <c r="AS143" s="26">
        <f t="shared" si="21"/>
        <v>0</v>
      </c>
      <c r="AT143" s="26">
        <f t="shared" si="21"/>
        <v>0</v>
      </c>
      <c r="AU143" s="26">
        <f t="shared" si="21"/>
        <v>0</v>
      </c>
      <c r="AV143" s="26">
        <f t="shared" si="21"/>
        <v>0</v>
      </c>
      <c r="AW143" s="26">
        <f t="shared" si="21"/>
        <v>0</v>
      </c>
      <c r="AX143" s="26">
        <f t="shared" si="21"/>
        <v>0</v>
      </c>
      <c r="AY143" s="26">
        <f t="shared" si="21"/>
        <v>0</v>
      </c>
      <c r="AZ143" s="26">
        <f t="shared" si="21"/>
        <v>0</v>
      </c>
      <c r="BA143" s="26">
        <f t="shared" si="21"/>
        <v>0</v>
      </c>
      <c r="BB143" s="26">
        <f t="shared" si="21"/>
        <v>0</v>
      </c>
      <c r="BC143" s="26">
        <f t="shared" si="21"/>
        <v>0</v>
      </c>
      <c r="BD143" s="26">
        <f t="shared" si="21"/>
        <v>0</v>
      </c>
      <c r="BE143" s="26">
        <f t="shared" si="21"/>
        <v>0</v>
      </c>
      <c r="BF143" s="26">
        <f t="shared" si="21"/>
        <v>0</v>
      </c>
      <c r="BG143" s="26">
        <f t="shared" si="21"/>
        <v>0</v>
      </c>
      <c r="BH143" s="26">
        <f t="shared" si="21"/>
        <v>0</v>
      </c>
      <c r="BI143" s="26">
        <f t="shared" si="21"/>
        <v>0</v>
      </c>
      <c r="BJ143" s="26">
        <f t="shared" si="21"/>
        <v>0</v>
      </c>
      <c r="BK143" s="29">
        <f>SUM(BK142)</f>
        <v>6229.211588877317</v>
      </c>
    </row>
    <row r="144" spans="1:63" s="25" customFormat="1" ht="15">
      <c r="A144" s="20" t="s">
        <v>10</v>
      </c>
      <c r="B144" s="5" t="s">
        <v>41</v>
      </c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4"/>
    </row>
    <row r="145" spans="1:63" s="25" customFormat="1" ht="15">
      <c r="A145" s="20"/>
      <c r="B145" s="7" t="s">
        <v>209</v>
      </c>
      <c r="C145" s="21">
        <v>0</v>
      </c>
      <c r="D145" s="22">
        <v>5.4407435555032295</v>
      </c>
      <c r="E145" s="22">
        <v>0</v>
      </c>
      <c r="F145" s="22">
        <v>0</v>
      </c>
      <c r="G145" s="23">
        <v>0</v>
      </c>
      <c r="H145" s="21">
        <v>0.7378999999999999</v>
      </c>
      <c r="I145" s="22">
        <v>39.23057959082649</v>
      </c>
      <c r="J145" s="22">
        <v>0</v>
      </c>
      <c r="K145" s="22">
        <v>0</v>
      </c>
      <c r="L145" s="23">
        <v>1.1074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0.3094</v>
      </c>
      <c r="S145" s="22">
        <v>27.722700000000003</v>
      </c>
      <c r="T145" s="22">
        <v>0</v>
      </c>
      <c r="U145" s="22">
        <v>0</v>
      </c>
      <c r="V145" s="23">
        <v>0.2056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 aca="true" t="shared" si="22" ref="BK145:BK166">SUM(C145:BJ145)</f>
        <v>74.75432314632971</v>
      </c>
    </row>
    <row r="146" spans="1:63" s="25" customFormat="1" ht="15">
      <c r="A146" s="20"/>
      <c r="B146" s="7" t="s">
        <v>210</v>
      </c>
      <c r="C146" s="21">
        <v>0</v>
      </c>
      <c r="D146" s="22">
        <v>13.322072998610873</v>
      </c>
      <c r="E146" s="22">
        <v>0</v>
      </c>
      <c r="F146" s="22">
        <v>0</v>
      </c>
      <c r="G146" s="23">
        <v>0</v>
      </c>
      <c r="H146" s="21">
        <v>2.949599999999999</v>
      </c>
      <c r="I146" s="22">
        <v>157.57909544198657</v>
      </c>
      <c r="J146" s="22">
        <v>0</v>
      </c>
      <c r="K146" s="22">
        <v>0</v>
      </c>
      <c r="L146" s="23">
        <v>1.551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1.7806</v>
      </c>
      <c r="S146" s="22">
        <v>0.0266</v>
      </c>
      <c r="T146" s="22">
        <v>0</v>
      </c>
      <c r="U146" s="22">
        <v>0</v>
      </c>
      <c r="V146" s="23">
        <v>0.49100000000000005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>SUM(C146:BJ146)</f>
        <v>177.69996844059744</v>
      </c>
    </row>
    <row r="147" spans="1:63" s="25" customFormat="1" ht="15">
      <c r="A147" s="20"/>
      <c r="B147" s="7" t="s">
        <v>211</v>
      </c>
      <c r="C147" s="21">
        <v>0</v>
      </c>
      <c r="D147" s="22">
        <v>2.9386363557416</v>
      </c>
      <c r="E147" s="22">
        <v>0</v>
      </c>
      <c r="F147" s="22">
        <v>0</v>
      </c>
      <c r="G147" s="23">
        <v>0</v>
      </c>
      <c r="H147" s="21">
        <v>2.6809000000000003</v>
      </c>
      <c r="I147" s="22">
        <v>13.79335831194872</v>
      </c>
      <c r="J147" s="22">
        <v>0</v>
      </c>
      <c r="K147" s="22">
        <v>0</v>
      </c>
      <c r="L147" s="23">
        <v>5.552200000000001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1.2462</v>
      </c>
      <c r="S147" s="22">
        <v>0.0236</v>
      </c>
      <c r="T147" s="22">
        <v>0</v>
      </c>
      <c r="U147" s="22">
        <v>0</v>
      </c>
      <c r="V147" s="23">
        <v>0.9368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>SUM(C147:BJ147)</f>
        <v>27.171694667690325</v>
      </c>
    </row>
    <row r="148" spans="1:63" s="25" customFormat="1" ht="15">
      <c r="A148" s="20"/>
      <c r="B148" s="7" t="s">
        <v>205</v>
      </c>
      <c r="C148" s="21">
        <v>0</v>
      </c>
      <c r="D148" s="22">
        <v>0.5383964165480646</v>
      </c>
      <c r="E148" s="22">
        <v>0</v>
      </c>
      <c r="F148" s="22">
        <v>0</v>
      </c>
      <c r="G148" s="23">
        <v>0</v>
      </c>
      <c r="H148" s="21">
        <v>0.9282000000000001</v>
      </c>
      <c r="I148" s="22">
        <v>0.17023149255580763</v>
      </c>
      <c r="J148" s="22">
        <v>0.0049</v>
      </c>
      <c r="K148" s="22">
        <v>0</v>
      </c>
      <c r="L148" s="23">
        <v>1.4284999999999999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0.47589999999999993</v>
      </c>
      <c r="S148" s="22">
        <v>0.016</v>
      </c>
      <c r="T148" s="22">
        <v>0</v>
      </c>
      <c r="U148" s="22">
        <v>0</v>
      </c>
      <c r="V148" s="23">
        <v>0.1675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2"/>
        <v>3.729627909103872</v>
      </c>
    </row>
    <row r="149" spans="1:63" s="25" customFormat="1" ht="15">
      <c r="A149" s="20"/>
      <c r="B149" s="7" t="s">
        <v>190</v>
      </c>
      <c r="C149" s="21">
        <v>0</v>
      </c>
      <c r="D149" s="22">
        <v>4.680104799586266</v>
      </c>
      <c r="E149" s="22">
        <v>0</v>
      </c>
      <c r="F149" s="22">
        <v>0</v>
      </c>
      <c r="G149" s="23">
        <v>0</v>
      </c>
      <c r="H149" s="21">
        <v>3.9164999999999996</v>
      </c>
      <c r="I149" s="22">
        <v>15.715312798336292</v>
      </c>
      <c r="J149" s="22">
        <v>0</v>
      </c>
      <c r="K149" s="22">
        <v>0</v>
      </c>
      <c r="L149" s="23">
        <v>14.5641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1.7766000000000002</v>
      </c>
      <c r="S149" s="22">
        <v>0</v>
      </c>
      <c r="T149" s="22">
        <v>0</v>
      </c>
      <c r="U149" s="22">
        <v>0</v>
      </c>
      <c r="V149" s="23">
        <v>2.5267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0</v>
      </c>
      <c r="AW149" s="22">
        <v>0</v>
      </c>
      <c r="AX149" s="22">
        <v>0</v>
      </c>
      <c r="AY149" s="22">
        <v>0</v>
      </c>
      <c r="AZ149" s="23">
        <v>0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0</v>
      </c>
      <c r="BG149" s="22">
        <v>0</v>
      </c>
      <c r="BH149" s="22">
        <v>0</v>
      </c>
      <c r="BI149" s="22">
        <v>0</v>
      </c>
      <c r="BJ149" s="23">
        <v>0</v>
      </c>
      <c r="BK149" s="24">
        <f t="shared" si="22"/>
        <v>43.179317597922555</v>
      </c>
    </row>
    <row r="150" spans="1:63" s="25" customFormat="1" ht="15">
      <c r="A150" s="20"/>
      <c r="B150" s="7" t="s">
        <v>212</v>
      </c>
      <c r="C150" s="21">
        <v>0</v>
      </c>
      <c r="D150" s="22">
        <v>0.7360729483935482</v>
      </c>
      <c r="E150" s="22">
        <v>0</v>
      </c>
      <c r="F150" s="22">
        <v>0</v>
      </c>
      <c r="G150" s="23">
        <v>0</v>
      </c>
      <c r="H150" s="21">
        <v>3.6654999999999998</v>
      </c>
      <c r="I150" s="22">
        <v>0.8144349312387076</v>
      </c>
      <c r="J150" s="22">
        <v>0</v>
      </c>
      <c r="K150" s="22">
        <v>0</v>
      </c>
      <c r="L150" s="23">
        <v>5.1655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1.3081</v>
      </c>
      <c r="S150" s="22">
        <v>0</v>
      </c>
      <c r="T150" s="22">
        <v>0</v>
      </c>
      <c r="U150" s="22">
        <v>0</v>
      </c>
      <c r="V150" s="23">
        <v>1.3935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</v>
      </c>
      <c r="AW150" s="22">
        <v>0</v>
      </c>
      <c r="AX150" s="22">
        <v>0</v>
      </c>
      <c r="AY150" s="22">
        <v>0</v>
      </c>
      <c r="AZ150" s="23">
        <v>0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</v>
      </c>
      <c r="BG150" s="22">
        <v>0</v>
      </c>
      <c r="BH150" s="22">
        <v>0</v>
      </c>
      <c r="BI150" s="22">
        <v>0</v>
      </c>
      <c r="BJ150" s="23">
        <v>0</v>
      </c>
      <c r="BK150" s="24">
        <f>SUM(C150:BJ150)</f>
        <v>13.083107879632255</v>
      </c>
    </row>
    <row r="151" spans="1:63" s="25" customFormat="1" ht="15">
      <c r="A151" s="20"/>
      <c r="B151" s="7" t="s">
        <v>213</v>
      </c>
      <c r="C151" s="21">
        <v>0</v>
      </c>
      <c r="D151" s="22">
        <v>101.703875260394</v>
      </c>
      <c r="E151" s="22">
        <v>0</v>
      </c>
      <c r="F151" s="22">
        <v>0</v>
      </c>
      <c r="G151" s="23">
        <v>0</v>
      </c>
      <c r="H151" s="21">
        <v>78.27470000000001</v>
      </c>
      <c r="I151" s="22">
        <v>9570.60230449299</v>
      </c>
      <c r="J151" s="22">
        <v>38.1929</v>
      </c>
      <c r="K151" s="22">
        <v>0</v>
      </c>
      <c r="L151" s="23">
        <v>303.805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46.102</v>
      </c>
      <c r="S151" s="22">
        <v>14.924900000000004</v>
      </c>
      <c r="T151" s="22">
        <v>0</v>
      </c>
      <c r="U151" s="22">
        <v>0</v>
      </c>
      <c r="V151" s="23">
        <v>61.3004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>SUM(C151:BJ151)</f>
        <v>10214.906079753386</v>
      </c>
    </row>
    <row r="152" spans="1:63" s="25" customFormat="1" ht="15">
      <c r="A152" s="20"/>
      <c r="B152" s="7" t="s">
        <v>49</v>
      </c>
      <c r="C152" s="21">
        <v>0</v>
      </c>
      <c r="D152" s="22">
        <v>0.6247447921569832</v>
      </c>
      <c r="E152" s="22">
        <v>0</v>
      </c>
      <c r="F152" s="22">
        <v>0</v>
      </c>
      <c r="G152" s="23">
        <v>0</v>
      </c>
      <c r="H152" s="21">
        <v>381.15710000000007</v>
      </c>
      <c r="I152" s="22">
        <v>14746.805301515966</v>
      </c>
      <c r="J152" s="22">
        <v>8.877</v>
      </c>
      <c r="K152" s="22">
        <v>0</v>
      </c>
      <c r="L152" s="23">
        <v>1224.182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162.38039999999998</v>
      </c>
      <c r="S152" s="22">
        <v>97.18720000000002</v>
      </c>
      <c r="T152" s="22">
        <v>0</v>
      </c>
      <c r="U152" s="22">
        <v>0</v>
      </c>
      <c r="V152" s="23">
        <v>244.96339999999998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>SUM(C152:BJ152)</f>
        <v>16866.177146308124</v>
      </c>
    </row>
    <row r="153" spans="1:63" s="25" customFormat="1" ht="15">
      <c r="A153" s="20"/>
      <c r="B153" s="7" t="s">
        <v>214</v>
      </c>
      <c r="C153" s="21">
        <v>0</v>
      </c>
      <c r="D153" s="22">
        <v>0.8878991068479056</v>
      </c>
      <c r="E153" s="22">
        <v>0</v>
      </c>
      <c r="F153" s="22">
        <v>0</v>
      </c>
      <c r="G153" s="23">
        <v>0</v>
      </c>
      <c r="H153" s="21">
        <v>5.530099999999999</v>
      </c>
      <c r="I153" s="22">
        <v>72.68269706445534</v>
      </c>
      <c r="J153" s="22">
        <v>0</v>
      </c>
      <c r="K153" s="22">
        <v>0</v>
      </c>
      <c r="L153" s="23">
        <v>13.731499999999999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2.4169</v>
      </c>
      <c r="S153" s="22">
        <v>0.2458</v>
      </c>
      <c r="T153" s="22">
        <v>0</v>
      </c>
      <c r="U153" s="22">
        <v>0</v>
      </c>
      <c r="V153" s="23">
        <v>3.1785999999999994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 t="shared" si="22"/>
        <v>98.67349617130324</v>
      </c>
    </row>
    <row r="154" spans="1:63" s="25" customFormat="1" ht="15">
      <c r="A154" s="20"/>
      <c r="B154" s="7" t="s">
        <v>215</v>
      </c>
      <c r="C154" s="21">
        <v>0</v>
      </c>
      <c r="D154" s="22">
        <v>1.3425518493113202</v>
      </c>
      <c r="E154" s="22">
        <v>0</v>
      </c>
      <c r="F154" s="22">
        <v>0</v>
      </c>
      <c r="G154" s="23">
        <v>0</v>
      </c>
      <c r="H154" s="21">
        <v>5.909700000000001</v>
      </c>
      <c r="I154" s="22">
        <v>2.1435400999302985</v>
      </c>
      <c r="J154" s="22">
        <v>0</v>
      </c>
      <c r="K154" s="22">
        <v>0</v>
      </c>
      <c r="L154" s="23">
        <v>16.2665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2.3309</v>
      </c>
      <c r="S154" s="22">
        <v>0.038400000000000004</v>
      </c>
      <c r="T154" s="22">
        <v>0</v>
      </c>
      <c r="U154" s="22">
        <v>0</v>
      </c>
      <c r="V154" s="23">
        <v>1.2188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29.25039194924162</v>
      </c>
    </row>
    <row r="155" spans="1:63" s="25" customFormat="1" ht="15">
      <c r="A155" s="20"/>
      <c r="B155" s="7" t="s">
        <v>216</v>
      </c>
      <c r="C155" s="21">
        <v>0</v>
      </c>
      <c r="D155" s="22">
        <v>19.387210279754203</v>
      </c>
      <c r="E155" s="22">
        <v>0</v>
      </c>
      <c r="F155" s="22">
        <v>0</v>
      </c>
      <c r="G155" s="23">
        <v>0</v>
      </c>
      <c r="H155" s="21">
        <v>112.2905</v>
      </c>
      <c r="I155" s="22">
        <v>1328.6057629093</v>
      </c>
      <c r="J155" s="22">
        <v>0</v>
      </c>
      <c r="K155" s="22">
        <v>0</v>
      </c>
      <c r="L155" s="23">
        <v>556.7518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63.19199999999999</v>
      </c>
      <c r="S155" s="22">
        <v>14.5365</v>
      </c>
      <c r="T155" s="22">
        <v>0</v>
      </c>
      <c r="U155" s="22">
        <v>0</v>
      </c>
      <c r="V155" s="23">
        <v>67.3226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2162.086373189054</v>
      </c>
    </row>
    <row r="156" spans="1:63" s="25" customFormat="1" ht="15">
      <c r="A156" s="20"/>
      <c r="B156" s="7" t="s">
        <v>217</v>
      </c>
      <c r="C156" s="21">
        <v>0</v>
      </c>
      <c r="D156" s="22">
        <v>0.566796505851992</v>
      </c>
      <c r="E156" s="22">
        <v>0</v>
      </c>
      <c r="F156" s="22">
        <v>0</v>
      </c>
      <c r="G156" s="23">
        <v>0</v>
      </c>
      <c r="H156" s="21">
        <v>184.1789</v>
      </c>
      <c r="I156" s="22">
        <v>716.7136678951172</v>
      </c>
      <c r="J156" s="22">
        <v>0.0148</v>
      </c>
      <c r="K156" s="22">
        <v>0</v>
      </c>
      <c r="L156" s="23">
        <v>2269.8934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106.13780000000003</v>
      </c>
      <c r="S156" s="22">
        <v>69.4802</v>
      </c>
      <c r="T156" s="22">
        <v>0</v>
      </c>
      <c r="U156" s="22">
        <v>0</v>
      </c>
      <c r="V156" s="23">
        <v>521.2073999999999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3868.192964400969</v>
      </c>
    </row>
    <row r="157" spans="1:63" s="25" customFormat="1" ht="15">
      <c r="A157" s="20"/>
      <c r="B157" s="7" t="s">
        <v>218</v>
      </c>
      <c r="C157" s="21">
        <v>0</v>
      </c>
      <c r="D157" s="22">
        <v>35.1855444086174</v>
      </c>
      <c r="E157" s="22">
        <v>0</v>
      </c>
      <c r="F157" s="22">
        <v>0</v>
      </c>
      <c r="G157" s="23">
        <v>0</v>
      </c>
      <c r="H157" s="21">
        <v>326.54850000000005</v>
      </c>
      <c r="I157" s="22">
        <v>1648.9550622076554</v>
      </c>
      <c r="J157" s="22">
        <v>1.9063</v>
      </c>
      <c r="K157" s="22">
        <v>0</v>
      </c>
      <c r="L157" s="23">
        <v>2139.2547999999997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204.74390000000002</v>
      </c>
      <c r="S157" s="22">
        <v>134.442</v>
      </c>
      <c r="T157" s="22">
        <v>0</v>
      </c>
      <c r="U157" s="22">
        <v>0</v>
      </c>
      <c r="V157" s="23">
        <v>295.42560000000003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4786.461706616274</v>
      </c>
    </row>
    <row r="158" spans="1:63" s="25" customFormat="1" ht="15">
      <c r="A158" s="20"/>
      <c r="B158" s="7" t="s">
        <v>219</v>
      </c>
      <c r="C158" s="21">
        <v>0</v>
      </c>
      <c r="D158" s="22">
        <v>0.4009371144769112</v>
      </c>
      <c r="E158" s="22">
        <v>0</v>
      </c>
      <c r="F158" s="22">
        <v>0</v>
      </c>
      <c r="G158" s="23">
        <v>0</v>
      </c>
      <c r="H158" s="21">
        <v>31.634299999999996</v>
      </c>
      <c r="I158" s="22">
        <v>127.84868272747471</v>
      </c>
      <c r="J158" s="22">
        <v>0.0011</v>
      </c>
      <c r="K158" s="22">
        <v>0</v>
      </c>
      <c r="L158" s="23">
        <v>137.73839999999998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16.031100000000002</v>
      </c>
      <c r="S158" s="22">
        <v>1.8285</v>
      </c>
      <c r="T158" s="22">
        <v>0</v>
      </c>
      <c r="U158" s="22">
        <v>0</v>
      </c>
      <c r="V158" s="23">
        <v>20.703899999999997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336.1869198419516</v>
      </c>
    </row>
    <row r="159" spans="1:63" s="25" customFormat="1" ht="15">
      <c r="A159" s="20"/>
      <c r="B159" s="7" t="s">
        <v>191</v>
      </c>
      <c r="C159" s="21">
        <v>0</v>
      </c>
      <c r="D159" s="22">
        <v>27.2066679944426</v>
      </c>
      <c r="E159" s="22">
        <v>0</v>
      </c>
      <c r="F159" s="22">
        <v>0</v>
      </c>
      <c r="G159" s="23">
        <v>0</v>
      </c>
      <c r="H159" s="21">
        <v>18.7095</v>
      </c>
      <c r="I159" s="22">
        <v>158.79280610707346</v>
      </c>
      <c r="J159" s="22">
        <v>0</v>
      </c>
      <c r="K159" s="22">
        <v>0</v>
      </c>
      <c r="L159" s="23">
        <v>232.68490000000003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8.275100000000002</v>
      </c>
      <c r="S159" s="22">
        <v>0.295</v>
      </c>
      <c r="T159" s="22">
        <v>0</v>
      </c>
      <c r="U159" s="22">
        <v>0</v>
      </c>
      <c r="V159" s="23">
        <v>13.198000000000002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459.1619741015161</v>
      </c>
    </row>
    <row r="160" spans="1:63" s="25" customFormat="1" ht="15">
      <c r="A160" s="20"/>
      <c r="B160" s="7" t="s">
        <v>220</v>
      </c>
      <c r="C160" s="21">
        <v>0</v>
      </c>
      <c r="D160" s="22">
        <v>0.4987104454935485</v>
      </c>
      <c r="E160" s="22">
        <v>0</v>
      </c>
      <c r="F160" s="22">
        <v>0</v>
      </c>
      <c r="G160" s="23">
        <v>0</v>
      </c>
      <c r="H160" s="21">
        <v>1.7659</v>
      </c>
      <c r="I160" s="22">
        <v>2.439251026667419</v>
      </c>
      <c r="J160" s="22">
        <v>0</v>
      </c>
      <c r="K160" s="22">
        <v>0</v>
      </c>
      <c r="L160" s="23">
        <v>6.0967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1.1999</v>
      </c>
      <c r="S160" s="22">
        <v>0.0002</v>
      </c>
      <c r="T160" s="22">
        <v>0</v>
      </c>
      <c r="U160" s="22">
        <v>0</v>
      </c>
      <c r="V160" s="23">
        <v>1.0614000000000001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 t="shared" si="22"/>
        <v>13.062061472160968</v>
      </c>
    </row>
    <row r="161" spans="1:63" s="25" customFormat="1" ht="15">
      <c r="A161" s="20"/>
      <c r="B161" s="7" t="s">
        <v>206</v>
      </c>
      <c r="C161" s="21">
        <v>0</v>
      </c>
      <c r="D161" s="22">
        <v>2.275913160955808</v>
      </c>
      <c r="E161" s="22">
        <v>0</v>
      </c>
      <c r="F161" s="22">
        <v>0</v>
      </c>
      <c r="G161" s="23">
        <v>0</v>
      </c>
      <c r="H161" s="21">
        <v>0.20350000000000004</v>
      </c>
      <c r="I161" s="22">
        <v>16.969666103798072</v>
      </c>
      <c r="J161" s="22">
        <v>0</v>
      </c>
      <c r="K161" s="22">
        <v>0</v>
      </c>
      <c r="L161" s="23">
        <v>0.1654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0.11310000000000002</v>
      </c>
      <c r="S161" s="22">
        <v>0.001</v>
      </c>
      <c r="T161" s="22">
        <v>0</v>
      </c>
      <c r="U161" s="22">
        <v>0</v>
      </c>
      <c r="V161" s="23">
        <v>0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19.728579264753883</v>
      </c>
    </row>
    <row r="162" spans="1:63" s="25" customFormat="1" ht="15">
      <c r="A162" s="20"/>
      <c r="B162" s="7" t="s">
        <v>194</v>
      </c>
      <c r="C162" s="21">
        <v>0</v>
      </c>
      <c r="D162" s="22">
        <v>18.344525249693383</v>
      </c>
      <c r="E162" s="22">
        <v>0</v>
      </c>
      <c r="F162" s="22">
        <v>0</v>
      </c>
      <c r="G162" s="23">
        <v>0</v>
      </c>
      <c r="H162" s="21">
        <v>33.8729</v>
      </c>
      <c r="I162" s="22">
        <v>986.2824485880553</v>
      </c>
      <c r="J162" s="22">
        <v>0</v>
      </c>
      <c r="K162" s="22">
        <v>0</v>
      </c>
      <c r="L162" s="23">
        <v>58.0503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26.8036</v>
      </c>
      <c r="S162" s="22">
        <v>0.47630000000000006</v>
      </c>
      <c r="T162" s="22">
        <v>0</v>
      </c>
      <c r="U162" s="22">
        <v>0</v>
      </c>
      <c r="V162" s="23">
        <v>17.0155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0</v>
      </c>
      <c r="AW162" s="22">
        <v>0</v>
      </c>
      <c r="AX162" s="22">
        <v>0</v>
      </c>
      <c r="AY162" s="22">
        <v>0</v>
      </c>
      <c r="AZ162" s="23">
        <v>0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0</v>
      </c>
      <c r="BG162" s="22">
        <v>0</v>
      </c>
      <c r="BH162" s="22">
        <v>0</v>
      </c>
      <c r="BI162" s="22">
        <v>0</v>
      </c>
      <c r="BJ162" s="23">
        <v>0</v>
      </c>
      <c r="BK162" s="24">
        <f t="shared" si="22"/>
        <v>1140.8455738377488</v>
      </c>
    </row>
    <row r="163" spans="1:63" s="25" customFormat="1" ht="15">
      <c r="A163" s="20"/>
      <c r="B163" s="7" t="s">
        <v>198</v>
      </c>
      <c r="C163" s="21">
        <v>0</v>
      </c>
      <c r="D163" s="22">
        <v>0.5263260974795819</v>
      </c>
      <c r="E163" s="22">
        <v>0</v>
      </c>
      <c r="F163" s="22">
        <v>0</v>
      </c>
      <c r="G163" s="23">
        <v>0</v>
      </c>
      <c r="H163" s="21">
        <v>0.9953999999999998</v>
      </c>
      <c r="I163" s="22">
        <v>1589.8672378888916</v>
      </c>
      <c r="J163" s="22">
        <v>0.5215</v>
      </c>
      <c r="K163" s="22">
        <v>0</v>
      </c>
      <c r="L163" s="23">
        <v>154.6687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0.28290000000000004</v>
      </c>
      <c r="S163" s="22">
        <v>0.053</v>
      </c>
      <c r="T163" s="22">
        <v>0</v>
      </c>
      <c r="U163" s="22">
        <v>0</v>
      </c>
      <c r="V163" s="23">
        <v>4.2181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0</v>
      </c>
      <c r="AW163" s="22">
        <v>0</v>
      </c>
      <c r="AX163" s="22">
        <v>0</v>
      </c>
      <c r="AY163" s="22">
        <v>0</v>
      </c>
      <c r="AZ163" s="23">
        <v>0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0</v>
      </c>
      <c r="BG163" s="22">
        <v>0</v>
      </c>
      <c r="BH163" s="22">
        <v>0</v>
      </c>
      <c r="BI163" s="22">
        <v>0</v>
      </c>
      <c r="BJ163" s="23">
        <v>0</v>
      </c>
      <c r="BK163" s="24">
        <f t="shared" si="22"/>
        <v>1751.1331639863713</v>
      </c>
    </row>
    <row r="164" spans="1:63" s="25" customFormat="1" ht="15">
      <c r="A164" s="20"/>
      <c r="B164" s="7" t="s">
        <v>207</v>
      </c>
      <c r="C164" s="21">
        <v>0</v>
      </c>
      <c r="D164" s="22">
        <v>138.61847374161547</v>
      </c>
      <c r="E164" s="22">
        <v>0</v>
      </c>
      <c r="F164" s="22">
        <v>0</v>
      </c>
      <c r="G164" s="23">
        <v>0</v>
      </c>
      <c r="H164" s="21">
        <v>0.23720000000000002</v>
      </c>
      <c r="I164" s="22">
        <v>2567.859807728771</v>
      </c>
      <c r="J164" s="22">
        <v>26.4635</v>
      </c>
      <c r="K164" s="22">
        <v>0</v>
      </c>
      <c r="L164" s="23">
        <v>188.91029999999998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0.1798</v>
      </c>
      <c r="S164" s="22">
        <v>23.2543</v>
      </c>
      <c r="T164" s="22">
        <v>0</v>
      </c>
      <c r="U164" s="22">
        <v>0</v>
      </c>
      <c r="V164" s="23">
        <v>14.630099999999999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0</v>
      </c>
      <c r="AW164" s="22">
        <v>0</v>
      </c>
      <c r="AX164" s="22">
        <v>0</v>
      </c>
      <c r="AY164" s="22">
        <v>0</v>
      </c>
      <c r="AZ164" s="23">
        <v>0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0</v>
      </c>
      <c r="BG164" s="22">
        <v>0</v>
      </c>
      <c r="BH164" s="22">
        <v>0</v>
      </c>
      <c r="BI164" s="22">
        <v>0</v>
      </c>
      <c r="BJ164" s="23">
        <v>0</v>
      </c>
      <c r="BK164" s="24">
        <f t="shared" si="22"/>
        <v>2960.1534814703864</v>
      </c>
    </row>
    <row r="165" spans="1:63" s="25" customFormat="1" ht="15">
      <c r="A165" s="20"/>
      <c r="B165" s="7" t="s">
        <v>203</v>
      </c>
      <c r="C165" s="21">
        <v>0</v>
      </c>
      <c r="D165" s="22">
        <v>0.5157906314</v>
      </c>
      <c r="E165" s="22">
        <v>0</v>
      </c>
      <c r="F165" s="22">
        <v>0</v>
      </c>
      <c r="G165" s="23">
        <v>0</v>
      </c>
      <c r="H165" s="21">
        <v>0.37310000000000004</v>
      </c>
      <c r="I165" s="22">
        <v>0.8280022915999996</v>
      </c>
      <c r="J165" s="22">
        <v>0</v>
      </c>
      <c r="K165" s="22">
        <v>0</v>
      </c>
      <c r="L165" s="23">
        <v>0.7244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0.14460000000000003</v>
      </c>
      <c r="S165" s="22">
        <v>0</v>
      </c>
      <c r="T165" s="22">
        <v>0</v>
      </c>
      <c r="U165" s="22">
        <v>0</v>
      </c>
      <c r="V165" s="23">
        <v>0.6191000000000001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0</v>
      </c>
      <c r="AW165" s="22">
        <v>0</v>
      </c>
      <c r="AX165" s="22">
        <v>0</v>
      </c>
      <c r="AY165" s="22">
        <v>0</v>
      </c>
      <c r="AZ165" s="23">
        <v>0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0</v>
      </c>
      <c r="BG165" s="22">
        <v>0</v>
      </c>
      <c r="BH165" s="22">
        <v>0</v>
      </c>
      <c r="BI165" s="22">
        <v>0</v>
      </c>
      <c r="BJ165" s="23">
        <v>0</v>
      </c>
      <c r="BK165" s="24">
        <f t="shared" si="22"/>
        <v>3.204992923</v>
      </c>
    </row>
    <row r="166" spans="1:63" s="25" customFormat="1" ht="15">
      <c r="A166" s="20"/>
      <c r="B166" s="7" t="s">
        <v>221</v>
      </c>
      <c r="C166" s="21">
        <v>0</v>
      </c>
      <c r="D166" s="22">
        <v>4.9155173756228185</v>
      </c>
      <c r="E166" s="22">
        <v>0</v>
      </c>
      <c r="F166" s="22">
        <v>0</v>
      </c>
      <c r="G166" s="23">
        <v>0</v>
      </c>
      <c r="H166" s="21">
        <v>11.720999999999998</v>
      </c>
      <c r="I166" s="22">
        <v>32.02725149936557</v>
      </c>
      <c r="J166" s="22">
        <v>0</v>
      </c>
      <c r="K166" s="22">
        <v>0</v>
      </c>
      <c r="L166" s="23">
        <v>15.077900000000001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6.5268999999999995</v>
      </c>
      <c r="S166" s="22">
        <v>0.0369</v>
      </c>
      <c r="T166" s="22">
        <v>0</v>
      </c>
      <c r="U166" s="22">
        <v>0</v>
      </c>
      <c r="V166" s="23">
        <v>2.1713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0</v>
      </c>
      <c r="AW166" s="22">
        <v>0</v>
      </c>
      <c r="AX166" s="22">
        <v>0</v>
      </c>
      <c r="AY166" s="22">
        <v>0</v>
      </c>
      <c r="AZ166" s="23">
        <v>0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0</v>
      </c>
      <c r="BG166" s="22">
        <v>0</v>
      </c>
      <c r="BH166" s="22">
        <v>0</v>
      </c>
      <c r="BI166" s="22">
        <v>0</v>
      </c>
      <c r="BJ166" s="23">
        <v>0</v>
      </c>
      <c r="BK166" s="24">
        <f t="shared" si="22"/>
        <v>72.4767688749884</v>
      </c>
    </row>
    <row r="167" spans="1:63" s="30" customFormat="1" ht="15">
      <c r="A167" s="20"/>
      <c r="B167" s="8" t="s">
        <v>12</v>
      </c>
      <c r="C167" s="26">
        <f aca="true" t="shared" si="23" ref="C167:AH167">SUM(C145:C166)</f>
        <v>0</v>
      </c>
      <c r="D167" s="27">
        <f t="shared" si="23"/>
        <v>380.6575110884975</v>
      </c>
      <c r="E167" s="27">
        <f t="shared" si="23"/>
        <v>0</v>
      </c>
      <c r="F167" s="27">
        <f t="shared" si="23"/>
        <v>0</v>
      </c>
      <c r="G167" s="28">
        <f t="shared" si="23"/>
        <v>0</v>
      </c>
      <c r="H167" s="26">
        <f t="shared" si="23"/>
        <v>1208.2809000000002</v>
      </c>
      <c r="I167" s="27">
        <f t="shared" si="23"/>
        <v>33796.726502714</v>
      </c>
      <c r="J167" s="27">
        <f t="shared" si="23"/>
        <v>75.98200000000001</v>
      </c>
      <c r="K167" s="27">
        <f t="shared" si="23"/>
        <v>0</v>
      </c>
      <c r="L167" s="28">
        <f t="shared" si="23"/>
        <v>7347.3707</v>
      </c>
      <c r="M167" s="26">
        <f t="shared" si="23"/>
        <v>0</v>
      </c>
      <c r="N167" s="27">
        <f t="shared" si="23"/>
        <v>0</v>
      </c>
      <c r="O167" s="27">
        <f t="shared" si="23"/>
        <v>0</v>
      </c>
      <c r="P167" s="27">
        <f t="shared" si="23"/>
        <v>0</v>
      </c>
      <c r="Q167" s="28">
        <f t="shared" si="23"/>
        <v>0</v>
      </c>
      <c r="R167" s="26">
        <f t="shared" si="23"/>
        <v>653.7576999999999</v>
      </c>
      <c r="S167" s="27">
        <f t="shared" si="23"/>
        <v>384.58910000000003</v>
      </c>
      <c r="T167" s="27">
        <f t="shared" si="23"/>
        <v>0</v>
      </c>
      <c r="U167" s="27">
        <f t="shared" si="23"/>
        <v>0</v>
      </c>
      <c r="V167" s="28">
        <f t="shared" si="23"/>
        <v>1273.9553</v>
      </c>
      <c r="W167" s="26">
        <f t="shared" si="23"/>
        <v>0</v>
      </c>
      <c r="X167" s="27">
        <f t="shared" si="23"/>
        <v>0</v>
      </c>
      <c r="Y167" s="27">
        <f t="shared" si="23"/>
        <v>0</v>
      </c>
      <c r="Z167" s="27">
        <f t="shared" si="23"/>
        <v>0</v>
      </c>
      <c r="AA167" s="28">
        <f t="shared" si="23"/>
        <v>0</v>
      </c>
      <c r="AB167" s="26">
        <f t="shared" si="23"/>
        <v>0</v>
      </c>
      <c r="AC167" s="27">
        <f t="shared" si="23"/>
        <v>0</v>
      </c>
      <c r="AD167" s="27">
        <f t="shared" si="23"/>
        <v>0</v>
      </c>
      <c r="AE167" s="27">
        <f t="shared" si="23"/>
        <v>0</v>
      </c>
      <c r="AF167" s="28">
        <f t="shared" si="23"/>
        <v>0</v>
      </c>
      <c r="AG167" s="26">
        <f t="shared" si="23"/>
        <v>0</v>
      </c>
      <c r="AH167" s="27">
        <f t="shared" si="23"/>
        <v>0</v>
      </c>
      <c r="AI167" s="27">
        <f aca="true" t="shared" si="24" ref="AI167:BK167">SUM(AI145:AI166)</f>
        <v>0</v>
      </c>
      <c r="AJ167" s="27">
        <f t="shared" si="24"/>
        <v>0</v>
      </c>
      <c r="AK167" s="28">
        <f t="shared" si="24"/>
        <v>0</v>
      </c>
      <c r="AL167" s="26">
        <f t="shared" si="24"/>
        <v>0</v>
      </c>
      <c r="AM167" s="27">
        <f t="shared" si="24"/>
        <v>0</v>
      </c>
      <c r="AN167" s="27">
        <f t="shared" si="24"/>
        <v>0</v>
      </c>
      <c r="AO167" s="27">
        <f t="shared" si="24"/>
        <v>0</v>
      </c>
      <c r="AP167" s="28">
        <f t="shared" si="24"/>
        <v>0</v>
      </c>
      <c r="AQ167" s="26">
        <f t="shared" si="24"/>
        <v>0</v>
      </c>
      <c r="AR167" s="27">
        <f t="shared" si="24"/>
        <v>0</v>
      </c>
      <c r="AS167" s="27">
        <f t="shared" si="24"/>
        <v>0</v>
      </c>
      <c r="AT167" s="27">
        <f t="shared" si="24"/>
        <v>0</v>
      </c>
      <c r="AU167" s="28">
        <f t="shared" si="24"/>
        <v>0</v>
      </c>
      <c r="AV167" s="26">
        <f t="shared" si="24"/>
        <v>0</v>
      </c>
      <c r="AW167" s="27">
        <f t="shared" si="24"/>
        <v>0</v>
      </c>
      <c r="AX167" s="27">
        <f t="shared" si="24"/>
        <v>0</v>
      </c>
      <c r="AY167" s="27">
        <f t="shared" si="24"/>
        <v>0</v>
      </c>
      <c r="AZ167" s="28">
        <f t="shared" si="24"/>
        <v>0</v>
      </c>
      <c r="BA167" s="26">
        <f t="shared" si="24"/>
        <v>0</v>
      </c>
      <c r="BB167" s="27">
        <f t="shared" si="24"/>
        <v>0</v>
      </c>
      <c r="BC167" s="27">
        <f t="shared" si="24"/>
        <v>0</v>
      </c>
      <c r="BD167" s="27">
        <f t="shared" si="24"/>
        <v>0</v>
      </c>
      <c r="BE167" s="28">
        <f t="shared" si="24"/>
        <v>0</v>
      </c>
      <c r="BF167" s="26">
        <f t="shared" si="24"/>
        <v>0</v>
      </c>
      <c r="BG167" s="27">
        <f t="shared" si="24"/>
        <v>0</v>
      </c>
      <c r="BH167" s="27">
        <f t="shared" si="24"/>
        <v>0</v>
      </c>
      <c r="BI167" s="27">
        <f t="shared" si="24"/>
        <v>0</v>
      </c>
      <c r="BJ167" s="28">
        <f t="shared" si="24"/>
        <v>0</v>
      </c>
      <c r="BK167" s="28">
        <f t="shared" si="24"/>
        <v>45121.3197138025</v>
      </c>
    </row>
    <row r="168" spans="1:64" s="30" customFormat="1" ht="15">
      <c r="A168" s="20"/>
      <c r="B168" s="9" t="s">
        <v>23</v>
      </c>
      <c r="C168" s="26">
        <f aca="true" t="shared" si="25" ref="C168:AH168">C167+C143</f>
        <v>0</v>
      </c>
      <c r="D168" s="27">
        <f t="shared" si="25"/>
        <v>381.54778675278436</v>
      </c>
      <c r="E168" s="27">
        <f t="shared" si="25"/>
        <v>0</v>
      </c>
      <c r="F168" s="27">
        <f t="shared" si="25"/>
        <v>0</v>
      </c>
      <c r="G168" s="28">
        <f t="shared" si="25"/>
        <v>0</v>
      </c>
      <c r="H168" s="26">
        <f t="shared" si="25"/>
        <v>1755.7948000000001</v>
      </c>
      <c r="I168" s="27">
        <f t="shared" si="25"/>
        <v>35996.43411592703</v>
      </c>
      <c r="J168" s="27">
        <f t="shared" si="25"/>
        <v>87.78350000000002</v>
      </c>
      <c r="K168" s="27">
        <f t="shared" si="25"/>
        <v>0</v>
      </c>
      <c r="L168" s="28">
        <f t="shared" si="25"/>
        <v>9905.6039</v>
      </c>
      <c r="M168" s="26">
        <f t="shared" si="25"/>
        <v>0</v>
      </c>
      <c r="N168" s="27">
        <f t="shared" si="25"/>
        <v>0</v>
      </c>
      <c r="O168" s="27">
        <f t="shared" si="25"/>
        <v>0</v>
      </c>
      <c r="P168" s="27">
        <f t="shared" si="25"/>
        <v>0</v>
      </c>
      <c r="Q168" s="28">
        <f t="shared" si="25"/>
        <v>0</v>
      </c>
      <c r="R168" s="26">
        <f t="shared" si="25"/>
        <v>931.6446999999998</v>
      </c>
      <c r="S168" s="27">
        <f t="shared" si="25"/>
        <v>471.18910000000005</v>
      </c>
      <c r="T168" s="27">
        <f t="shared" si="25"/>
        <v>0.0054</v>
      </c>
      <c r="U168" s="27">
        <f t="shared" si="25"/>
        <v>0</v>
      </c>
      <c r="V168" s="28">
        <f t="shared" si="25"/>
        <v>1820.5280000000002</v>
      </c>
      <c r="W168" s="26">
        <f t="shared" si="25"/>
        <v>0</v>
      </c>
      <c r="X168" s="27">
        <f t="shared" si="25"/>
        <v>0</v>
      </c>
      <c r="Y168" s="27">
        <f t="shared" si="25"/>
        <v>0</v>
      </c>
      <c r="Z168" s="27">
        <f t="shared" si="25"/>
        <v>0</v>
      </c>
      <c r="AA168" s="28">
        <f t="shared" si="25"/>
        <v>0</v>
      </c>
      <c r="AB168" s="26">
        <f t="shared" si="25"/>
        <v>0</v>
      </c>
      <c r="AC168" s="27">
        <f t="shared" si="25"/>
        <v>0</v>
      </c>
      <c r="AD168" s="27">
        <f t="shared" si="25"/>
        <v>0</v>
      </c>
      <c r="AE168" s="27">
        <f t="shared" si="25"/>
        <v>0</v>
      </c>
      <c r="AF168" s="28">
        <f t="shared" si="25"/>
        <v>0</v>
      </c>
      <c r="AG168" s="26">
        <f t="shared" si="25"/>
        <v>0</v>
      </c>
      <c r="AH168" s="27">
        <f t="shared" si="25"/>
        <v>0</v>
      </c>
      <c r="AI168" s="27">
        <f aca="true" t="shared" si="26" ref="AI168:BK168">AI167+AI143</f>
        <v>0</v>
      </c>
      <c r="AJ168" s="27">
        <f t="shared" si="26"/>
        <v>0</v>
      </c>
      <c r="AK168" s="28">
        <f t="shared" si="26"/>
        <v>0</v>
      </c>
      <c r="AL168" s="26">
        <f t="shared" si="26"/>
        <v>0</v>
      </c>
      <c r="AM168" s="27">
        <f t="shared" si="26"/>
        <v>0</v>
      </c>
      <c r="AN168" s="27">
        <f t="shared" si="26"/>
        <v>0</v>
      </c>
      <c r="AO168" s="27">
        <f t="shared" si="26"/>
        <v>0</v>
      </c>
      <c r="AP168" s="28">
        <f t="shared" si="26"/>
        <v>0</v>
      </c>
      <c r="AQ168" s="26">
        <f t="shared" si="26"/>
        <v>0</v>
      </c>
      <c r="AR168" s="27">
        <f t="shared" si="26"/>
        <v>0</v>
      </c>
      <c r="AS168" s="27">
        <f t="shared" si="26"/>
        <v>0</v>
      </c>
      <c r="AT168" s="27">
        <f t="shared" si="26"/>
        <v>0</v>
      </c>
      <c r="AU168" s="28">
        <f t="shared" si="26"/>
        <v>0</v>
      </c>
      <c r="AV168" s="26">
        <f t="shared" si="26"/>
        <v>0</v>
      </c>
      <c r="AW168" s="27">
        <f t="shared" si="26"/>
        <v>0</v>
      </c>
      <c r="AX168" s="27">
        <f t="shared" si="26"/>
        <v>0</v>
      </c>
      <c r="AY168" s="27">
        <f t="shared" si="26"/>
        <v>0</v>
      </c>
      <c r="AZ168" s="28">
        <f t="shared" si="26"/>
        <v>0</v>
      </c>
      <c r="BA168" s="26">
        <f t="shared" si="26"/>
        <v>0</v>
      </c>
      <c r="BB168" s="27">
        <f t="shared" si="26"/>
        <v>0</v>
      </c>
      <c r="BC168" s="27">
        <f t="shared" si="26"/>
        <v>0</v>
      </c>
      <c r="BD168" s="27">
        <f t="shared" si="26"/>
        <v>0</v>
      </c>
      <c r="BE168" s="28">
        <f t="shared" si="26"/>
        <v>0</v>
      </c>
      <c r="BF168" s="26">
        <f t="shared" si="26"/>
        <v>0</v>
      </c>
      <c r="BG168" s="27">
        <f t="shared" si="26"/>
        <v>0</v>
      </c>
      <c r="BH168" s="27">
        <f t="shared" si="26"/>
        <v>0</v>
      </c>
      <c r="BI168" s="27">
        <f t="shared" si="26"/>
        <v>0</v>
      </c>
      <c r="BJ168" s="28">
        <f t="shared" si="26"/>
        <v>0</v>
      </c>
      <c r="BK168" s="28">
        <f t="shared" si="26"/>
        <v>51350.53130267982</v>
      </c>
      <c r="BL168" s="44"/>
    </row>
    <row r="169" spans="1:63" s="25" customFormat="1" ht="15">
      <c r="A169" s="20"/>
      <c r="B169" s="9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</row>
    <row r="170" spans="1:63" s="25" customFormat="1" ht="15">
      <c r="A170" s="20" t="s">
        <v>42</v>
      </c>
      <c r="B170" s="10" t="s">
        <v>43</v>
      </c>
      <c r="C170" s="3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4"/>
    </row>
    <row r="171" spans="1:63" s="25" customFormat="1" ht="15">
      <c r="A171" s="20" t="s">
        <v>7</v>
      </c>
      <c r="B171" s="14" t="s">
        <v>44</v>
      </c>
      <c r="C171" s="3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4"/>
    </row>
    <row r="172" spans="1:63" s="41" customFormat="1" ht="15">
      <c r="A172" s="37"/>
      <c r="B172" s="13" t="s">
        <v>33</v>
      </c>
      <c r="C172" s="38">
        <v>0</v>
      </c>
      <c r="D172" s="39">
        <v>0</v>
      </c>
      <c r="E172" s="39">
        <v>0</v>
      </c>
      <c r="F172" s="39">
        <v>0</v>
      </c>
      <c r="G172" s="40">
        <v>0</v>
      </c>
      <c r="H172" s="38">
        <v>0</v>
      </c>
      <c r="I172" s="39">
        <v>0</v>
      </c>
      <c r="J172" s="39">
        <v>0</v>
      </c>
      <c r="K172" s="39">
        <v>0</v>
      </c>
      <c r="L172" s="40">
        <v>0</v>
      </c>
      <c r="M172" s="38">
        <v>0</v>
      </c>
      <c r="N172" s="39">
        <v>0</v>
      </c>
      <c r="O172" s="39">
        <v>0</v>
      </c>
      <c r="P172" s="39">
        <v>0</v>
      </c>
      <c r="Q172" s="40">
        <v>0</v>
      </c>
      <c r="R172" s="38">
        <v>0</v>
      </c>
      <c r="S172" s="39">
        <v>0</v>
      </c>
      <c r="T172" s="39">
        <v>0</v>
      </c>
      <c r="U172" s="39">
        <v>0</v>
      </c>
      <c r="V172" s="40">
        <v>0</v>
      </c>
      <c r="W172" s="38">
        <v>0</v>
      </c>
      <c r="X172" s="39">
        <v>0</v>
      </c>
      <c r="Y172" s="39">
        <v>0</v>
      </c>
      <c r="Z172" s="39">
        <v>0</v>
      </c>
      <c r="AA172" s="40">
        <v>0</v>
      </c>
      <c r="AB172" s="38">
        <v>0</v>
      </c>
      <c r="AC172" s="39">
        <v>0</v>
      </c>
      <c r="AD172" s="39">
        <v>0</v>
      </c>
      <c r="AE172" s="39">
        <v>0</v>
      </c>
      <c r="AF172" s="40">
        <v>0</v>
      </c>
      <c r="AG172" s="38">
        <v>0</v>
      </c>
      <c r="AH172" s="39">
        <v>0</v>
      </c>
      <c r="AI172" s="39">
        <v>0</v>
      </c>
      <c r="AJ172" s="39">
        <v>0</v>
      </c>
      <c r="AK172" s="40">
        <v>0</v>
      </c>
      <c r="AL172" s="38">
        <v>0</v>
      </c>
      <c r="AM172" s="39">
        <v>0</v>
      </c>
      <c r="AN172" s="39">
        <v>0</v>
      </c>
      <c r="AO172" s="39">
        <v>0</v>
      </c>
      <c r="AP172" s="40">
        <v>0</v>
      </c>
      <c r="AQ172" s="38">
        <v>0</v>
      </c>
      <c r="AR172" s="39">
        <v>0</v>
      </c>
      <c r="AS172" s="39">
        <v>0</v>
      </c>
      <c r="AT172" s="39">
        <v>0</v>
      </c>
      <c r="AU172" s="40">
        <v>0</v>
      </c>
      <c r="AV172" s="38">
        <v>0</v>
      </c>
      <c r="AW172" s="39">
        <v>0</v>
      </c>
      <c r="AX172" s="39">
        <v>0</v>
      </c>
      <c r="AY172" s="39">
        <v>0</v>
      </c>
      <c r="AZ172" s="40">
        <v>0</v>
      </c>
      <c r="BA172" s="38">
        <v>0</v>
      </c>
      <c r="BB172" s="39">
        <v>0</v>
      </c>
      <c r="BC172" s="39">
        <v>0</v>
      </c>
      <c r="BD172" s="39">
        <v>0</v>
      </c>
      <c r="BE172" s="40">
        <v>0</v>
      </c>
      <c r="BF172" s="38">
        <v>0</v>
      </c>
      <c r="BG172" s="39">
        <v>0</v>
      </c>
      <c r="BH172" s="39">
        <v>0</v>
      </c>
      <c r="BI172" s="39">
        <v>0</v>
      </c>
      <c r="BJ172" s="40">
        <v>0</v>
      </c>
      <c r="BK172" s="38">
        <v>0</v>
      </c>
    </row>
    <row r="173" spans="1:63" s="30" customFormat="1" ht="15">
      <c r="A173" s="20"/>
      <c r="B173" s="9" t="s">
        <v>27</v>
      </c>
      <c r="C173" s="26">
        <v>0</v>
      </c>
      <c r="D173" s="27">
        <v>0</v>
      </c>
      <c r="E173" s="27">
        <v>0</v>
      </c>
      <c r="F173" s="27">
        <v>0</v>
      </c>
      <c r="G173" s="28">
        <v>0</v>
      </c>
      <c r="H173" s="26">
        <v>0</v>
      </c>
      <c r="I173" s="27">
        <v>0</v>
      </c>
      <c r="J173" s="27">
        <v>0</v>
      </c>
      <c r="K173" s="27">
        <v>0</v>
      </c>
      <c r="L173" s="28">
        <v>0</v>
      </c>
      <c r="M173" s="26">
        <v>0</v>
      </c>
      <c r="N173" s="27">
        <v>0</v>
      </c>
      <c r="O173" s="27">
        <v>0</v>
      </c>
      <c r="P173" s="27">
        <v>0</v>
      </c>
      <c r="Q173" s="28">
        <v>0</v>
      </c>
      <c r="R173" s="26">
        <v>0</v>
      </c>
      <c r="S173" s="27">
        <v>0</v>
      </c>
      <c r="T173" s="27">
        <v>0</v>
      </c>
      <c r="U173" s="27">
        <v>0</v>
      </c>
      <c r="V173" s="28">
        <v>0</v>
      </c>
      <c r="W173" s="26">
        <v>0</v>
      </c>
      <c r="X173" s="27">
        <v>0</v>
      </c>
      <c r="Y173" s="27">
        <v>0</v>
      </c>
      <c r="Z173" s="27">
        <v>0</v>
      </c>
      <c r="AA173" s="28">
        <v>0</v>
      </c>
      <c r="AB173" s="26">
        <v>0</v>
      </c>
      <c r="AC173" s="27">
        <v>0</v>
      </c>
      <c r="AD173" s="27">
        <v>0</v>
      </c>
      <c r="AE173" s="27">
        <v>0</v>
      </c>
      <c r="AF173" s="28">
        <v>0</v>
      </c>
      <c r="AG173" s="26">
        <v>0</v>
      </c>
      <c r="AH173" s="27">
        <v>0</v>
      </c>
      <c r="AI173" s="27">
        <v>0</v>
      </c>
      <c r="AJ173" s="27">
        <v>0</v>
      </c>
      <c r="AK173" s="28">
        <v>0</v>
      </c>
      <c r="AL173" s="26">
        <v>0</v>
      </c>
      <c r="AM173" s="27">
        <v>0</v>
      </c>
      <c r="AN173" s="27">
        <v>0</v>
      </c>
      <c r="AO173" s="27">
        <v>0</v>
      </c>
      <c r="AP173" s="28">
        <v>0</v>
      </c>
      <c r="AQ173" s="26">
        <v>0</v>
      </c>
      <c r="AR173" s="27">
        <v>0</v>
      </c>
      <c r="AS173" s="27">
        <v>0</v>
      </c>
      <c r="AT173" s="27">
        <v>0</v>
      </c>
      <c r="AU173" s="28">
        <v>0</v>
      </c>
      <c r="AV173" s="26">
        <v>0</v>
      </c>
      <c r="AW173" s="27">
        <v>0</v>
      </c>
      <c r="AX173" s="27">
        <v>0</v>
      </c>
      <c r="AY173" s="27">
        <v>0</v>
      </c>
      <c r="AZ173" s="28">
        <v>0</v>
      </c>
      <c r="BA173" s="26">
        <v>0</v>
      </c>
      <c r="BB173" s="27">
        <v>0</v>
      </c>
      <c r="BC173" s="27">
        <v>0</v>
      </c>
      <c r="BD173" s="27">
        <v>0</v>
      </c>
      <c r="BE173" s="28">
        <v>0</v>
      </c>
      <c r="BF173" s="26">
        <v>0</v>
      </c>
      <c r="BG173" s="27">
        <v>0</v>
      </c>
      <c r="BH173" s="27">
        <v>0</v>
      </c>
      <c r="BI173" s="27">
        <v>0</v>
      </c>
      <c r="BJ173" s="28">
        <v>0</v>
      </c>
      <c r="BK173" s="29">
        <v>0</v>
      </c>
    </row>
    <row r="174" spans="1:64" s="25" customFormat="1" ht="12" customHeight="1">
      <c r="A174" s="20"/>
      <c r="B174" s="11"/>
      <c r="C174" s="3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4"/>
      <c r="BL174" s="35"/>
    </row>
    <row r="175" spans="1:64" s="30" customFormat="1" ht="15">
      <c r="A175" s="20"/>
      <c r="B175" s="42" t="s">
        <v>45</v>
      </c>
      <c r="C175" s="43">
        <f aca="true" t="shared" si="27" ref="C175:AH175">C173+C168+C138+C132+C95</f>
        <v>0</v>
      </c>
      <c r="D175" s="43">
        <f t="shared" si="27"/>
        <v>2665.878378643039</v>
      </c>
      <c r="E175" s="43">
        <f t="shared" si="27"/>
        <v>0</v>
      </c>
      <c r="F175" s="43">
        <f t="shared" si="27"/>
        <v>0</v>
      </c>
      <c r="G175" s="43">
        <f t="shared" si="27"/>
        <v>0</v>
      </c>
      <c r="H175" s="43">
        <f t="shared" si="27"/>
        <v>7807.724478380072</v>
      </c>
      <c r="I175" s="43">
        <f t="shared" si="27"/>
        <v>102951.61626545827</v>
      </c>
      <c r="J175" s="43">
        <f t="shared" si="27"/>
        <v>3414.9056683058675</v>
      </c>
      <c r="K175" s="43">
        <f t="shared" si="27"/>
        <v>473.65285080364515</v>
      </c>
      <c r="L175" s="43">
        <f t="shared" si="27"/>
        <v>20238.818558536608</v>
      </c>
      <c r="M175" s="43">
        <f t="shared" si="27"/>
        <v>0</v>
      </c>
      <c r="N175" s="43">
        <f t="shared" si="27"/>
        <v>0</v>
      </c>
      <c r="O175" s="43">
        <f t="shared" si="27"/>
        <v>0</v>
      </c>
      <c r="P175" s="43">
        <f t="shared" si="27"/>
        <v>0</v>
      </c>
      <c r="Q175" s="43">
        <f t="shared" si="27"/>
        <v>0</v>
      </c>
      <c r="R175" s="43">
        <f t="shared" si="27"/>
        <v>4238.889369289479</v>
      </c>
      <c r="S175" s="43">
        <f t="shared" si="27"/>
        <v>3705.375003556097</v>
      </c>
      <c r="T175" s="43">
        <f t="shared" si="27"/>
        <v>692.5728287108991</v>
      </c>
      <c r="U175" s="43">
        <f t="shared" si="27"/>
        <v>0</v>
      </c>
      <c r="V175" s="43">
        <f t="shared" si="27"/>
        <v>3572.152187721073</v>
      </c>
      <c r="W175" s="43">
        <f t="shared" si="27"/>
        <v>0</v>
      </c>
      <c r="X175" s="43">
        <f t="shared" si="27"/>
        <v>0</v>
      </c>
      <c r="Y175" s="43">
        <f t="shared" si="27"/>
        <v>0</v>
      </c>
      <c r="Z175" s="43">
        <f t="shared" si="27"/>
        <v>0</v>
      </c>
      <c r="AA175" s="43">
        <f t="shared" si="27"/>
        <v>0</v>
      </c>
      <c r="AB175" s="43">
        <f t="shared" si="27"/>
        <v>0</v>
      </c>
      <c r="AC175" s="43">
        <f t="shared" si="27"/>
        <v>0</v>
      </c>
      <c r="AD175" s="43">
        <f t="shared" si="27"/>
        <v>0</v>
      </c>
      <c r="AE175" s="43">
        <f t="shared" si="27"/>
        <v>0</v>
      </c>
      <c r="AF175" s="43">
        <f t="shared" si="27"/>
        <v>0</v>
      </c>
      <c r="AG175" s="43">
        <f t="shared" si="27"/>
        <v>0</v>
      </c>
      <c r="AH175" s="43">
        <f t="shared" si="27"/>
        <v>0</v>
      </c>
      <c r="AI175" s="43">
        <f aca="true" t="shared" si="28" ref="AI175:BK175">AI173+AI168+AI138+AI132+AI95</f>
        <v>0</v>
      </c>
      <c r="AJ175" s="43">
        <f t="shared" si="28"/>
        <v>0</v>
      </c>
      <c r="AK175" s="43">
        <f t="shared" si="28"/>
        <v>0</v>
      </c>
      <c r="AL175" s="43">
        <f t="shared" si="28"/>
        <v>0</v>
      </c>
      <c r="AM175" s="43">
        <f t="shared" si="28"/>
        <v>0</v>
      </c>
      <c r="AN175" s="43">
        <f t="shared" si="28"/>
        <v>0</v>
      </c>
      <c r="AO175" s="43">
        <f t="shared" si="28"/>
        <v>0</v>
      </c>
      <c r="AP175" s="43">
        <f t="shared" si="28"/>
        <v>0</v>
      </c>
      <c r="AQ175" s="43">
        <f t="shared" si="28"/>
        <v>0</v>
      </c>
      <c r="AR175" s="43">
        <f t="shared" si="28"/>
        <v>0</v>
      </c>
      <c r="AS175" s="43">
        <f t="shared" si="28"/>
        <v>0</v>
      </c>
      <c r="AT175" s="43">
        <f t="shared" si="28"/>
        <v>0</v>
      </c>
      <c r="AU175" s="43">
        <f t="shared" si="28"/>
        <v>0</v>
      </c>
      <c r="AV175" s="43">
        <f t="shared" si="28"/>
        <v>41056.712762480274</v>
      </c>
      <c r="AW175" s="43">
        <f t="shared" si="28"/>
        <v>21565.274071257423</v>
      </c>
      <c r="AX175" s="43">
        <f t="shared" si="28"/>
        <v>163.90006686309098</v>
      </c>
      <c r="AY175" s="43">
        <f t="shared" si="28"/>
        <v>0.0421811879677</v>
      </c>
      <c r="AZ175" s="43">
        <f t="shared" si="28"/>
        <v>29323.268998926316</v>
      </c>
      <c r="BA175" s="43">
        <f t="shared" si="28"/>
        <v>0</v>
      </c>
      <c r="BB175" s="43">
        <f t="shared" si="28"/>
        <v>0</v>
      </c>
      <c r="BC175" s="43">
        <f t="shared" si="28"/>
        <v>0</v>
      </c>
      <c r="BD175" s="43">
        <f t="shared" si="28"/>
        <v>0</v>
      </c>
      <c r="BE175" s="43">
        <f t="shared" si="28"/>
        <v>0</v>
      </c>
      <c r="BF175" s="43">
        <f t="shared" si="28"/>
        <v>26294.445918732512</v>
      </c>
      <c r="BG175" s="43">
        <f t="shared" si="28"/>
        <v>2942.6091589336556</v>
      </c>
      <c r="BH175" s="43">
        <f t="shared" si="28"/>
        <v>269.9594274656372</v>
      </c>
      <c r="BI175" s="43">
        <f t="shared" si="28"/>
        <v>0</v>
      </c>
      <c r="BJ175" s="43">
        <f t="shared" si="28"/>
        <v>7762.126090141759</v>
      </c>
      <c r="BK175" s="29">
        <f t="shared" si="28"/>
        <v>279139.92426539364</v>
      </c>
      <c r="BL175" s="44"/>
    </row>
    <row r="176" spans="1:64" s="25" customFormat="1" ht="15">
      <c r="A176" s="20"/>
      <c r="B176" s="9"/>
      <c r="C176" s="21"/>
      <c r="D176" s="22"/>
      <c r="E176" s="22"/>
      <c r="F176" s="22"/>
      <c r="G176" s="23"/>
      <c r="H176" s="21"/>
      <c r="I176" s="22"/>
      <c r="J176" s="22"/>
      <c r="K176" s="22"/>
      <c r="L176" s="23"/>
      <c r="M176" s="21"/>
      <c r="N176" s="22"/>
      <c r="O176" s="22"/>
      <c r="P176" s="22"/>
      <c r="Q176" s="23"/>
      <c r="R176" s="21"/>
      <c r="S176" s="22"/>
      <c r="T176" s="22"/>
      <c r="U176" s="22"/>
      <c r="V176" s="23"/>
      <c r="W176" s="21"/>
      <c r="X176" s="22"/>
      <c r="Y176" s="22"/>
      <c r="Z176" s="22"/>
      <c r="AA176" s="23"/>
      <c r="AB176" s="21"/>
      <c r="AC176" s="22"/>
      <c r="AD176" s="22"/>
      <c r="AE176" s="22"/>
      <c r="AF176" s="23"/>
      <c r="AG176" s="21"/>
      <c r="AH176" s="22"/>
      <c r="AI176" s="22"/>
      <c r="AJ176" s="22"/>
      <c r="AK176" s="23"/>
      <c r="AL176" s="21"/>
      <c r="AM176" s="22"/>
      <c r="AN176" s="22"/>
      <c r="AO176" s="22"/>
      <c r="AP176" s="23"/>
      <c r="AQ176" s="21"/>
      <c r="AR176" s="22"/>
      <c r="AS176" s="22"/>
      <c r="AT176" s="22"/>
      <c r="AU176" s="23"/>
      <c r="AV176" s="21"/>
      <c r="AW176" s="22"/>
      <c r="AX176" s="22"/>
      <c r="AY176" s="22"/>
      <c r="AZ176" s="23"/>
      <c r="BA176" s="21"/>
      <c r="BB176" s="22"/>
      <c r="BC176" s="22"/>
      <c r="BD176" s="22"/>
      <c r="BE176" s="23"/>
      <c r="BF176" s="21"/>
      <c r="BG176" s="22"/>
      <c r="BH176" s="22"/>
      <c r="BI176" s="22"/>
      <c r="BJ176" s="23"/>
      <c r="BK176" s="24"/>
      <c r="BL176" s="35"/>
    </row>
    <row r="177" spans="1:64" s="25" customFormat="1" ht="15">
      <c r="A177" s="20" t="s">
        <v>28</v>
      </c>
      <c r="B177" s="8" t="s">
        <v>29</v>
      </c>
      <c r="C177" s="21"/>
      <c r="D177" s="22"/>
      <c r="E177" s="22"/>
      <c r="F177" s="22"/>
      <c r="G177" s="23"/>
      <c r="H177" s="21"/>
      <c r="I177" s="22"/>
      <c r="J177" s="22"/>
      <c r="K177" s="22"/>
      <c r="L177" s="23"/>
      <c r="M177" s="21"/>
      <c r="N177" s="22"/>
      <c r="O177" s="22"/>
      <c r="P177" s="22"/>
      <c r="Q177" s="23"/>
      <c r="R177" s="21"/>
      <c r="S177" s="22"/>
      <c r="T177" s="22"/>
      <c r="U177" s="22"/>
      <c r="V177" s="23"/>
      <c r="W177" s="21"/>
      <c r="X177" s="22"/>
      <c r="Y177" s="22"/>
      <c r="Z177" s="22"/>
      <c r="AA177" s="23"/>
      <c r="AB177" s="21"/>
      <c r="AC177" s="22"/>
      <c r="AD177" s="22"/>
      <c r="AE177" s="22"/>
      <c r="AF177" s="23"/>
      <c r="AG177" s="21"/>
      <c r="AH177" s="22"/>
      <c r="AI177" s="22"/>
      <c r="AJ177" s="22"/>
      <c r="AK177" s="23"/>
      <c r="AL177" s="21"/>
      <c r="AM177" s="22"/>
      <c r="AN177" s="22"/>
      <c r="AO177" s="22"/>
      <c r="AP177" s="23"/>
      <c r="AQ177" s="21"/>
      <c r="AR177" s="22"/>
      <c r="AS177" s="22"/>
      <c r="AT177" s="22"/>
      <c r="AU177" s="23"/>
      <c r="AV177" s="21"/>
      <c r="AW177" s="22"/>
      <c r="AX177" s="22"/>
      <c r="AY177" s="22"/>
      <c r="AZ177" s="23"/>
      <c r="BA177" s="21"/>
      <c r="BB177" s="22"/>
      <c r="BC177" s="22"/>
      <c r="BD177" s="22"/>
      <c r="BE177" s="23"/>
      <c r="BF177" s="21"/>
      <c r="BG177" s="22"/>
      <c r="BH177" s="22"/>
      <c r="BI177" s="22"/>
      <c r="BJ177" s="23"/>
      <c r="BK177" s="24"/>
      <c r="BL177" s="35"/>
    </row>
    <row r="178" spans="1:64" s="25" customFormat="1" ht="15">
      <c r="A178" s="20"/>
      <c r="B178" s="7" t="s">
        <v>202</v>
      </c>
      <c r="C178" s="21">
        <v>0</v>
      </c>
      <c r="D178" s="22">
        <v>0.6204986521611999</v>
      </c>
      <c r="E178" s="22">
        <v>0</v>
      </c>
      <c r="F178" s="22">
        <v>0</v>
      </c>
      <c r="G178" s="23">
        <v>0</v>
      </c>
      <c r="H178" s="21">
        <v>4.3222708092846</v>
      </c>
      <c r="I178" s="22">
        <v>2.9903465195803</v>
      </c>
      <c r="J178" s="22">
        <v>0</v>
      </c>
      <c r="K178" s="22">
        <v>0</v>
      </c>
      <c r="L178" s="23">
        <v>3.8326135869015996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2.943725654382601</v>
      </c>
      <c r="S178" s="22">
        <v>1.3634281447419</v>
      </c>
      <c r="T178" s="22">
        <v>0</v>
      </c>
      <c r="U178" s="22">
        <v>0</v>
      </c>
      <c r="V178" s="23">
        <v>2.1271449248371006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11.0413867981243</v>
      </c>
      <c r="AW178" s="22">
        <v>1.622277768820591</v>
      </c>
      <c r="AX178" s="22">
        <v>0</v>
      </c>
      <c r="AY178" s="22">
        <v>0</v>
      </c>
      <c r="AZ178" s="23">
        <v>16.4829285159265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7.4325018076715</v>
      </c>
      <c r="BG178" s="22">
        <v>1.9957899817082998</v>
      </c>
      <c r="BH178" s="22">
        <v>0</v>
      </c>
      <c r="BI178" s="22">
        <v>0</v>
      </c>
      <c r="BJ178" s="23">
        <v>8.581749323509998</v>
      </c>
      <c r="BK178" s="24">
        <f>SUM(C178:BJ178)</f>
        <v>65.35666248765048</v>
      </c>
      <c r="BL178" s="35"/>
    </row>
    <row r="179" spans="1:64" s="25" customFormat="1" ht="15">
      <c r="A179" s="20"/>
      <c r="B179" s="7" t="s">
        <v>183</v>
      </c>
      <c r="C179" s="21">
        <v>0</v>
      </c>
      <c r="D179" s="22">
        <v>9.6464175212258</v>
      </c>
      <c r="E179" s="22">
        <v>0</v>
      </c>
      <c r="F179" s="22">
        <v>0</v>
      </c>
      <c r="G179" s="23">
        <v>0</v>
      </c>
      <c r="H179" s="21">
        <v>70.42373089135332</v>
      </c>
      <c r="I179" s="22">
        <v>16.7185263735466</v>
      </c>
      <c r="J179" s="22">
        <v>0</v>
      </c>
      <c r="K179" s="22">
        <v>0</v>
      </c>
      <c r="L179" s="23">
        <v>183.96212125660708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39.601819260167</v>
      </c>
      <c r="S179" s="22">
        <v>0.9925090914831001</v>
      </c>
      <c r="T179" s="22">
        <v>0</v>
      </c>
      <c r="U179" s="22">
        <v>0</v>
      </c>
      <c r="V179" s="23">
        <v>8.192615512191201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381.4022217731831</v>
      </c>
      <c r="AW179" s="22">
        <v>100.19773772643917</v>
      </c>
      <c r="AX179" s="22">
        <v>0</v>
      </c>
      <c r="AY179" s="22">
        <v>0</v>
      </c>
      <c r="AZ179" s="23">
        <v>366.9876650502752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197.47304343523075</v>
      </c>
      <c r="BG179" s="22">
        <v>7.871513504347201</v>
      </c>
      <c r="BH179" s="22">
        <v>0</v>
      </c>
      <c r="BI179" s="22">
        <v>0</v>
      </c>
      <c r="BJ179" s="23">
        <v>27.7498927780046</v>
      </c>
      <c r="BK179" s="24">
        <f>SUM(C179:BJ179)</f>
        <v>1411.219814174054</v>
      </c>
      <c r="BL179" s="35"/>
    </row>
    <row r="180" spans="1:64" s="25" customFormat="1" ht="15">
      <c r="A180" s="20"/>
      <c r="B180" s="7" t="s">
        <v>199</v>
      </c>
      <c r="C180" s="21">
        <v>0</v>
      </c>
      <c r="D180" s="22">
        <v>0.6966795204838</v>
      </c>
      <c r="E180" s="22">
        <v>0</v>
      </c>
      <c r="F180" s="22">
        <v>0</v>
      </c>
      <c r="G180" s="23">
        <v>0</v>
      </c>
      <c r="H180" s="21">
        <v>9.225730851154898</v>
      </c>
      <c r="I180" s="22">
        <v>2.6206457181609</v>
      </c>
      <c r="J180" s="22">
        <v>0</v>
      </c>
      <c r="K180" s="22">
        <v>0</v>
      </c>
      <c r="L180" s="23">
        <v>15.769793775932605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11.565093152154702</v>
      </c>
      <c r="S180" s="22">
        <v>5.099517702354199</v>
      </c>
      <c r="T180" s="22">
        <v>0</v>
      </c>
      <c r="U180" s="22">
        <v>0</v>
      </c>
      <c r="V180" s="23">
        <v>14.400270898480802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29.4988101218118</v>
      </c>
      <c r="AW180" s="22">
        <v>12.50516928599744</v>
      </c>
      <c r="AX180" s="22">
        <v>0</v>
      </c>
      <c r="AY180" s="22">
        <v>0</v>
      </c>
      <c r="AZ180" s="23">
        <v>43.442318099230896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29.408758844910796</v>
      </c>
      <c r="BG180" s="22">
        <v>11.6401321513194</v>
      </c>
      <c r="BH180" s="22">
        <v>0</v>
      </c>
      <c r="BI180" s="22">
        <v>0</v>
      </c>
      <c r="BJ180" s="23">
        <v>39.818863581685804</v>
      </c>
      <c r="BK180" s="24">
        <f>SUM(C180:BJ180)</f>
        <v>225.69178370367806</v>
      </c>
      <c r="BL180" s="35"/>
    </row>
    <row r="181" spans="1:63" s="25" customFormat="1" ht="15">
      <c r="A181" s="20"/>
      <c r="B181" s="7" t="s">
        <v>184</v>
      </c>
      <c r="C181" s="21">
        <v>0</v>
      </c>
      <c r="D181" s="22">
        <v>0.7929958064516001</v>
      </c>
      <c r="E181" s="22">
        <v>0</v>
      </c>
      <c r="F181" s="22">
        <v>0</v>
      </c>
      <c r="G181" s="23">
        <v>0</v>
      </c>
      <c r="H181" s="21">
        <v>8.0703709187688</v>
      </c>
      <c r="I181" s="22">
        <v>3.1490922282249</v>
      </c>
      <c r="J181" s="22">
        <v>0</v>
      </c>
      <c r="K181" s="22">
        <v>0</v>
      </c>
      <c r="L181" s="23">
        <v>50.688293470997394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2.3630018790597984</v>
      </c>
      <c r="S181" s="22">
        <v>0.3520874332256</v>
      </c>
      <c r="T181" s="22">
        <v>0</v>
      </c>
      <c r="U181" s="22">
        <v>0</v>
      </c>
      <c r="V181" s="23">
        <v>2.2188028909987993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5.976228968072299</v>
      </c>
      <c r="AW181" s="22">
        <v>1.1178625923694954</v>
      </c>
      <c r="AX181" s="22">
        <v>0</v>
      </c>
      <c r="AY181" s="22">
        <v>0</v>
      </c>
      <c r="AZ181" s="23">
        <v>6.9448079334145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2.1602312596267</v>
      </c>
      <c r="BG181" s="22">
        <v>1.6211159954512002</v>
      </c>
      <c r="BH181" s="22">
        <v>0</v>
      </c>
      <c r="BI181" s="22">
        <v>0</v>
      </c>
      <c r="BJ181" s="23">
        <v>1.7183353261909</v>
      </c>
      <c r="BK181" s="24">
        <f>SUM(C181:BJ181)</f>
        <v>87.17322670285199</v>
      </c>
    </row>
    <row r="182" spans="1:63" s="30" customFormat="1" ht="15">
      <c r="A182" s="20"/>
      <c r="B182" s="8" t="s">
        <v>27</v>
      </c>
      <c r="C182" s="26">
        <f>SUM(C178:C181)</f>
        <v>0</v>
      </c>
      <c r="D182" s="26">
        <f aca="true" t="shared" si="29" ref="D182:BJ182">SUM(D178:D181)</f>
        <v>11.756591500322399</v>
      </c>
      <c r="E182" s="26">
        <f t="shared" si="29"/>
        <v>0</v>
      </c>
      <c r="F182" s="26">
        <f t="shared" si="29"/>
        <v>0</v>
      </c>
      <c r="G182" s="26">
        <f t="shared" si="29"/>
        <v>0</v>
      </c>
      <c r="H182" s="26">
        <f t="shared" si="29"/>
        <v>92.04210347056161</v>
      </c>
      <c r="I182" s="26">
        <f t="shared" si="29"/>
        <v>25.478610839512697</v>
      </c>
      <c r="J182" s="26">
        <f t="shared" si="29"/>
        <v>0</v>
      </c>
      <c r="K182" s="26">
        <f t="shared" si="29"/>
        <v>0</v>
      </c>
      <c r="L182" s="26">
        <f t="shared" si="29"/>
        <v>254.25282209043868</v>
      </c>
      <c r="M182" s="26">
        <f t="shared" si="29"/>
        <v>0</v>
      </c>
      <c r="N182" s="26">
        <f t="shared" si="29"/>
        <v>0</v>
      </c>
      <c r="O182" s="26">
        <f t="shared" si="29"/>
        <v>0</v>
      </c>
      <c r="P182" s="26">
        <f t="shared" si="29"/>
        <v>0</v>
      </c>
      <c r="Q182" s="26">
        <f t="shared" si="29"/>
        <v>0</v>
      </c>
      <c r="R182" s="26">
        <f t="shared" si="29"/>
        <v>56.473639945764106</v>
      </c>
      <c r="S182" s="26">
        <f t="shared" si="29"/>
        <v>7.8075423718048</v>
      </c>
      <c r="T182" s="26">
        <f t="shared" si="29"/>
        <v>0</v>
      </c>
      <c r="U182" s="26">
        <f t="shared" si="29"/>
        <v>0</v>
      </c>
      <c r="V182" s="26">
        <f t="shared" si="29"/>
        <v>26.938834226507904</v>
      </c>
      <c r="W182" s="26">
        <f t="shared" si="29"/>
        <v>0</v>
      </c>
      <c r="X182" s="26">
        <f t="shared" si="29"/>
        <v>0</v>
      </c>
      <c r="Y182" s="26">
        <f t="shared" si="29"/>
        <v>0</v>
      </c>
      <c r="Z182" s="26">
        <f t="shared" si="29"/>
        <v>0</v>
      </c>
      <c r="AA182" s="26">
        <f t="shared" si="29"/>
        <v>0</v>
      </c>
      <c r="AB182" s="26">
        <f t="shared" si="29"/>
        <v>0</v>
      </c>
      <c r="AC182" s="26">
        <f t="shared" si="29"/>
        <v>0</v>
      </c>
      <c r="AD182" s="26">
        <f t="shared" si="29"/>
        <v>0</v>
      </c>
      <c r="AE182" s="26">
        <f t="shared" si="29"/>
        <v>0</v>
      </c>
      <c r="AF182" s="26">
        <f t="shared" si="29"/>
        <v>0</v>
      </c>
      <c r="AG182" s="26">
        <f t="shared" si="29"/>
        <v>0</v>
      </c>
      <c r="AH182" s="26">
        <f t="shared" si="29"/>
        <v>0</v>
      </c>
      <c r="AI182" s="26">
        <f t="shared" si="29"/>
        <v>0</v>
      </c>
      <c r="AJ182" s="26">
        <f t="shared" si="29"/>
        <v>0</v>
      </c>
      <c r="AK182" s="26">
        <f t="shared" si="29"/>
        <v>0</v>
      </c>
      <c r="AL182" s="26">
        <f t="shared" si="29"/>
        <v>0</v>
      </c>
      <c r="AM182" s="26">
        <f t="shared" si="29"/>
        <v>0</v>
      </c>
      <c r="AN182" s="26">
        <f t="shared" si="29"/>
        <v>0</v>
      </c>
      <c r="AO182" s="26">
        <f t="shared" si="29"/>
        <v>0</v>
      </c>
      <c r="AP182" s="26">
        <f t="shared" si="29"/>
        <v>0</v>
      </c>
      <c r="AQ182" s="26">
        <f t="shared" si="29"/>
        <v>0</v>
      </c>
      <c r="AR182" s="26">
        <f t="shared" si="29"/>
        <v>0</v>
      </c>
      <c r="AS182" s="26">
        <f t="shared" si="29"/>
        <v>0</v>
      </c>
      <c r="AT182" s="26">
        <f t="shared" si="29"/>
        <v>0</v>
      </c>
      <c r="AU182" s="26">
        <f t="shared" si="29"/>
        <v>0</v>
      </c>
      <c r="AV182" s="26">
        <f t="shared" si="29"/>
        <v>427.91864766119147</v>
      </c>
      <c r="AW182" s="26">
        <f t="shared" si="29"/>
        <v>115.4430473736267</v>
      </c>
      <c r="AX182" s="26">
        <f t="shared" si="29"/>
        <v>0</v>
      </c>
      <c r="AY182" s="26">
        <f t="shared" si="29"/>
        <v>0</v>
      </c>
      <c r="AZ182" s="26">
        <f t="shared" si="29"/>
        <v>433.8577195988471</v>
      </c>
      <c r="BA182" s="26">
        <f t="shared" si="29"/>
        <v>0</v>
      </c>
      <c r="BB182" s="26">
        <f t="shared" si="29"/>
        <v>0</v>
      </c>
      <c r="BC182" s="26">
        <f t="shared" si="29"/>
        <v>0</v>
      </c>
      <c r="BD182" s="26">
        <f t="shared" si="29"/>
        <v>0</v>
      </c>
      <c r="BE182" s="26">
        <f t="shared" si="29"/>
        <v>0</v>
      </c>
      <c r="BF182" s="26">
        <f t="shared" si="29"/>
        <v>236.47453534743974</v>
      </c>
      <c r="BG182" s="26">
        <f t="shared" si="29"/>
        <v>23.128551632826102</v>
      </c>
      <c r="BH182" s="26">
        <f t="shared" si="29"/>
        <v>0</v>
      </c>
      <c r="BI182" s="26">
        <f t="shared" si="29"/>
        <v>0</v>
      </c>
      <c r="BJ182" s="26">
        <f t="shared" si="29"/>
        <v>77.8688410093913</v>
      </c>
      <c r="BK182" s="28">
        <f>SUM(BK178:BK181)</f>
        <v>1789.4414870682344</v>
      </c>
    </row>
    <row r="184" spans="1:13" ht="15">
      <c r="A184" s="60" t="s">
        <v>227</v>
      </c>
      <c r="B184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</row>
    <row r="185" spans="1:13" ht="15">
      <c r="A185" s="60" t="s">
        <v>228</v>
      </c>
      <c r="B185"/>
      <c r="C185"/>
      <c r="D185"/>
      <c r="E185"/>
      <c r="F185"/>
      <c r="G185"/>
      <c r="H185"/>
      <c r="I185"/>
      <c r="J185"/>
      <c r="K185" s="60" t="s">
        <v>229</v>
      </c>
      <c r="L185"/>
      <c r="M185"/>
    </row>
    <row r="186" spans="1:13" ht="15">
      <c r="A186"/>
      <c r="B186"/>
      <c r="C186"/>
      <c r="D186"/>
      <c r="E186"/>
      <c r="F186"/>
      <c r="G186"/>
      <c r="H186"/>
      <c r="I186"/>
      <c r="J186"/>
      <c r="K186" s="60" t="s">
        <v>230</v>
      </c>
      <c r="L186"/>
      <c r="M186"/>
    </row>
    <row r="187" spans="1:13" ht="15">
      <c r="A187" s="60" t="s">
        <v>231</v>
      </c>
      <c r="B187"/>
      <c r="C187"/>
      <c r="D187"/>
      <c r="E187"/>
      <c r="F187"/>
      <c r="G187"/>
      <c r="H187"/>
      <c r="I187"/>
      <c r="J187"/>
      <c r="K187" s="60" t="s">
        <v>232</v>
      </c>
      <c r="L187"/>
      <c r="M187"/>
    </row>
    <row r="188" spans="1:13" ht="15">
      <c r="A188" s="60" t="s">
        <v>233</v>
      </c>
      <c r="B188"/>
      <c r="C188"/>
      <c r="D188"/>
      <c r="E188"/>
      <c r="F188"/>
      <c r="G188"/>
      <c r="H188"/>
      <c r="I188"/>
      <c r="J188"/>
      <c r="K188" s="60" t="s">
        <v>234</v>
      </c>
      <c r="L188"/>
      <c r="M188"/>
    </row>
    <row r="189" spans="1:13" ht="15">
      <c r="A189"/>
      <c r="B189"/>
      <c r="C189"/>
      <c r="D189"/>
      <c r="E189"/>
      <c r="F189"/>
      <c r="G189"/>
      <c r="H189"/>
      <c r="I189"/>
      <c r="J189"/>
      <c r="K189" s="60" t="s">
        <v>235</v>
      </c>
      <c r="L189"/>
      <c r="M189"/>
    </row>
    <row r="190" spans="1:13" ht="15">
      <c r="A190"/>
      <c r="B190"/>
      <c r="C190"/>
      <c r="D190"/>
      <c r="E190"/>
      <c r="F190"/>
      <c r="G190"/>
      <c r="H190"/>
      <c r="I190"/>
      <c r="J190"/>
      <c r="K190" s="60" t="s">
        <v>236</v>
      </c>
      <c r="L190"/>
      <c r="M190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85" t="s">
        <v>226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5">
      <c r="B3" s="85" t="s">
        <v>185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5">
      <c r="B5" s="46">
        <v>1</v>
      </c>
      <c r="C5" s="47" t="s">
        <v>59</v>
      </c>
      <c r="D5" s="48">
        <v>0.052880807386400004</v>
      </c>
      <c r="E5" s="48">
        <v>0.2375997259983</v>
      </c>
      <c r="F5" s="48">
        <v>7.083373207108099</v>
      </c>
      <c r="G5" s="48">
        <v>0.0047610116772</v>
      </c>
      <c r="H5" s="48">
        <v>0</v>
      </c>
      <c r="I5" s="49">
        <v>0</v>
      </c>
      <c r="J5" s="49">
        <v>0</v>
      </c>
      <c r="K5" s="49">
        <f>D5+E5+F5+G5+H5+I5+J5</f>
        <v>7.378614752169998</v>
      </c>
      <c r="L5" s="48">
        <v>0.0767578161921</v>
      </c>
    </row>
    <row r="6" spans="2:12" ht="15">
      <c r="B6" s="46">
        <v>2</v>
      </c>
      <c r="C6" s="50" t="s">
        <v>60</v>
      </c>
      <c r="D6" s="48">
        <v>67.71235050325022</v>
      </c>
      <c r="E6" s="48">
        <v>427.29343184550345</v>
      </c>
      <c r="F6" s="48">
        <v>1598.3362801760577</v>
      </c>
      <c r="G6" s="48">
        <v>107.76350319521681</v>
      </c>
      <c r="H6" s="48">
        <v>0</v>
      </c>
      <c r="I6" s="49">
        <v>35.7841</v>
      </c>
      <c r="J6" s="49">
        <v>124.86800000000001</v>
      </c>
      <c r="K6" s="49">
        <f aca="true" t="shared" si="0" ref="K6:K41">D6+E6+F6+G6+H6+I6+J6</f>
        <v>2361.757665720028</v>
      </c>
      <c r="L6" s="48">
        <v>17.978419852394094</v>
      </c>
    </row>
    <row r="7" spans="2:12" ht="15">
      <c r="B7" s="46">
        <v>3</v>
      </c>
      <c r="C7" s="47" t="s">
        <v>61</v>
      </c>
      <c r="D7" s="48">
        <v>1.1210214112563</v>
      </c>
      <c r="E7" s="48">
        <v>3.5320534972220003</v>
      </c>
      <c r="F7" s="48">
        <v>31.486993442578303</v>
      </c>
      <c r="G7" s="48">
        <v>0.7332137749021</v>
      </c>
      <c r="H7" s="48">
        <v>0</v>
      </c>
      <c r="I7" s="49">
        <v>0.2401</v>
      </c>
      <c r="J7" s="49">
        <v>0.45410000000000006</v>
      </c>
      <c r="K7" s="49">
        <f t="shared" si="0"/>
        <v>37.5674821259587</v>
      </c>
      <c r="L7" s="48">
        <v>0.36952625345</v>
      </c>
    </row>
    <row r="8" spans="2:12" ht="15">
      <c r="B8" s="46">
        <v>4</v>
      </c>
      <c r="C8" s="50" t="s">
        <v>62</v>
      </c>
      <c r="D8" s="48">
        <v>12.7845337055598</v>
      </c>
      <c r="E8" s="48">
        <v>164.5085744817889</v>
      </c>
      <c r="F8" s="48">
        <v>752.7462679206409</v>
      </c>
      <c r="G8" s="48">
        <v>31.0602837720758</v>
      </c>
      <c r="H8" s="48">
        <v>0</v>
      </c>
      <c r="I8" s="49">
        <v>8.8351</v>
      </c>
      <c r="J8" s="49">
        <v>26.92619999999999</v>
      </c>
      <c r="K8" s="49">
        <f t="shared" si="0"/>
        <v>996.8609598800654</v>
      </c>
      <c r="L8" s="48">
        <v>9.330782023940502</v>
      </c>
    </row>
    <row r="9" spans="2:12" ht="15">
      <c r="B9" s="46">
        <v>5</v>
      </c>
      <c r="C9" s="50" t="s">
        <v>63</v>
      </c>
      <c r="D9" s="48">
        <v>54.5356347106011</v>
      </c>
      <c r="E9" s="48">
        <v>153.2191072354143</v>
      </c>
      <c r="F9" s="48">
        <v>1926.0121730827502</v>
      </c>
      <c r="G9" s="48">
        <v>39.8086581965318</v>
      </c>
      <c r="H9" s="48">
        <v>0</v>
      </c>
      <c r="I9" s="49">
        <v>36.120999999999995</v>
      </c>
      <c r="J9" s="49">
        <v>112.05629999999998</v>
      </c>
      <c r="K9" s="49">
        <f t="shared" si="0"/>
        <v>2321.7528732252977</v>
      </c>
      <c r="L9" s="48">
        <v>47.48808074607032</v>
      </c>
    </row>
    <row r="10" spans="2:12" ht="15">
      <c r="B10" s="46">
        <v>6</v>
      </c>
      <c r="C10" s="50" t="s">
        <v>64</v>
      </c>
      <c r="D10" s="48">
        <v>9.9203308032779</v>
      </c>
      <c r="E10" s="48">
        <v>115.12976380884699</v>
      </c>
      <c r="F10" s="48">
        <v>531.2187037340573</v>
      </c>
      <c r="G10" s="48">
        <v>25.489198915695</v>
      </c>
      <c r="H10" s="48">
        <v>0</v>
      </c>
      <c r="I10" s="49">
        <v>15.8271</v>
      </c>
      <c r="J10" s="49">
        <v>39.65540000000001</v>
      </c>
      <c r="K10" s="49">
        <f t="shared" si="0"/>
        <v>737.2404972618771</v>
      </c>
      <c r="L10" s="48">
        <v>6.8808317121127</v>
      </c>
    </row>
    <row r="11" spans="2:12" ht="15">
      <c r="B11" s="46">
        <v>7</v>
      </c>
      <c r="C11" s="50" t="s">
        <v>65</v>
      </c>
      <c r="D11" s="48">
        <v>159.32311453054572</v>
      </c>
      <c r="E11" s="48">
        <v>170.53591846426357</v>
      </c>
      <c r="F11" s="48">
        <v>1120.3144632226981</v>
      </c>
      <c r="G11" s="48">
        <v>32.46992464222788</v>
      </c>
      <c r="H11" s="48">
        <v>0</v>
      </c>
      <c r="I11" s="49">
        <v>0</v>
      </c>
      <c r="J11" s="49">
        <v>0</v>
      </c>
      <c r="K11" s="49">
        <f t="shared" si="0"/>
        <v>1482.6434208597352</v>
      </c>
      <c r="L11" s="48">
        <v>12.863719184416304</v>
      </c>
    </row>
    <row r="12" spans="2:12" ht="15">
      <c r="B12" s="46">
        <v>8</v>
      </c>
      <c r="C12" s="47" t="s">
        <v>66</v>
      </c>
      <c r="D12" s="48">
        <v>4.9065291096099</v>
      </c>
      <c r="E12" s="48">
        <v>11.114106205828897</v>
      </c>
      <c r="F12" s="48">
        <v>74.30782981276371</v>
      </c>
      <c r="G12" s="48">
        <v>3.2095643552552993</v>
      </c>
      <c r="H12" s="48">
        <v>0</v>
      </c>
      <c r="I12" s="49">
        <v>0</v>
      </c>
      <c r="J12" s="49">
        <v>0</v>
      </c>
      <c r="K12" s="49">
        <f t="shared" si="0"/>
        <v>93.5380294834578</v>
      </c>
      <c r="L12" s="48">
        <v>0.5576887957711</v>
      </c>
    </row>
    <row r="13" spans="2:12" ht="15">
      <c r="B13" s="46">
        <v>9</v>
      </c>
      <c r="C13" s="47" t="s">
        <v>67</v>
      </c>
      <c r="D13" s="48">
        <v>0.0642193632575</v>
      </c>
      <c r="E13" s="48">
        <v>0.623964122644</v>
      </c>
      <c r="F13" s="48">
        <v>5.952671404698397</v>
      </c>
      <c r="G13" s="48">
        <v>0.0173134627416</v>
      </c>
      <c r="H13" s="48">
        <v>0</v>
      </c>
      <c r="I13" s="49">
        <v>0</v>
      </c>
      <c r="J13" s="49">
        <v>0</v>
      </c>
      <c r="K13" s="49">
        <f t="shared" si="0"/>
        <v>6.658168353341497</v>
      </c>
      <c r="L13" s="48">
        <v>0.049432701289699996</v>
      </c>
    </row>
    <row r="14" spans="2:12" ht="15">
      <c r="B14" s="46">
        <v>10</v>
      </c>
      <c r="C14" s="50" t="s">
        <v>68</v>
      </c>
      <c r="D14" s="48">
        <v>223.3079098715932</v>
      </c>
      <c r="E14" s="48">
        <v>404.6958096940155</v>
      </c>
      <c r="F14" s="48">
        <v>1145.83678494546</v>
      </c>
      <c r="G14" s="48">
        <v>70.3370341069085</v>
      </c>
      <c r="H14" s="48">
        <v>0</v>
      </c>
      <c r="I14" s="49">
        <v>95.29100000000001</v>
      </c>
      <c r="J14" s="49">
        <v>24.302999999999997</v>
      </c>
      <c r="K14" s="49">
        <f t="shared" si="0"/>
        <v>1963.771538617977</v>
      </c>
      <c r="L14" s="48">
        <v>14.7543380814339</v>
      </c>
    </row>
    <row r="15" spans="2:12" ht="15">
      <c r="B15" s="46">
        <v>11</v>
      </c>
      <c r="C15" s="50" t="s">
        <v>69</v>
      </c>
      <c r="D15" s="48">
        <v>779.2359948491727</v>
      </c>
      <c r="E15" s="48">
        <v>2880.827434708452</v>
      </c>
      <c r="F15" s="48">
        <v>13731.974812438119</v>
      </c>
      <c r="G15" s="48">
        <v>601.6070560886265</v>
      </c>
      <c r="H15" s="48">
        <v>0</v>
      </c>
      <c r="I15" s="49">
        <v>260.4304</v>
      </c>
      <c r="J15" s="49">
        <v>1177.4890000000003</v>
      </c>
      <c r="K15" s="49">
        <f t="shared" si="0"/>
        <v>19431.56469808437</v>
      </c>
      <c r="L15" s="48">
        <v>121.02617519244586</v>
      </c>
    </row>
    <row r="16" spans="2:12" ht="15">
      <c r="B16" s="46">
        <v>12</v>
      </c>
      <c r="C16" s="50" t="s">
        <v>70</v>
      </c>
      <c r="D16" s="48">
        <v>1208.80635830033</v>
      </c>
      <c r="E16" s="48">
        <v>6233.3071809568955</v>
      </c>
      <c r="F16" s="48">
        <v>3173.0120578529823</v>
      </c>
      <c r="G16" s="48">
        <v>65.82991522710408</v>
      </c>
      <c r="H16" s="48">
        <v>0</v>
      </c>
      <c r="I16" s="49">
        <v>159.54309999999998</v>
      </c>
      <c r="J16" s="49">
        <v>765.4018000000002</v>
      </c>
      <c r="K16" s="49">
        <f t="shared" si="0"/>
        <v>11605.900412337312</v>
      </c>
      <c r="L16" s="48">
        <v>61.43298747345061</v>
      </c>
    </row>
    <row r="17" spans="2:12" ht="15">
      <c r="B17" s="46">
        <v>13</v>
      </c>
      <c r="C17" s="50" t="s">
        <v>71</v>
      </c>
      <c r="D17" s="48">
        <v>8.722256799721597</v>
      </c>
      <c r="E17" s="48">
        <v>106.74802961080505</v>
      </c>
      <c r="F17" s="48">
        <v>528.4336194234066</v>
      </c>
      <c r="G17" s="48">
        <v>22.707113665951496</v>
      </c>
      <c r="H17" s="48">
        <v>0</v>
      </c>
      <c r="I17" s="49">
        <v>3.5284000000000004</v>
      </c>
      <c r="J17" s="49">
        <v>19.37799999999999</v>
      </c>
      <c r="K17" s="49">
        <f t="shared" si="0"/>
        <v>689.5174194998849</v>
      </c>
      <c r="L17" s="48">
        <v>8.3234187565621</v>
      </c>
    </row>
    <row r="18" spans="2:12" ht="15">
      <c r="B18" s="46">
        <v>14</v>
      </c>
      <c r="C18" s="50" t="s">
        <v>72</v>
      </c>
      <c r="D18" s="48">
        <v>3.2251106541188</v>
      </c>
      <c r="E18" s="48">
        <v>33.16295033576862</v>
      </c>
      <c r="F18" s="48">
        <v>343.5735182952948</v>
      </c>
      <c r="G18" s="48">
        <v>6.1506974953134</v>
      </c>
      <c r="H18" s="48">
        <v>0</v>
      </c>
      <c r="I18" s="49">
        <v>5.444599999999999</v>
      </c>
      <c r="J18" s="49">
        <v>7.225699999999999</v>
      </c>
      <c r="K18" s="49">
        <f t="shared" si="0"/>
        <v>398.7825767804956</v>
      </c>
      <c r="L18" s="48">
        <v>4.330415758788999</v>
      </c>
    </row>
    <row r="19" spans="2:12" ht="15">
      <c r="B19" s="46">
        <v>15</v>
      </c>
      <c r="C19" s="50" t="s">
        <v>73</v>
      </c>
      <c r="D19" s="48">
        <v>38.56438434840109</v>
      </c>
      <c r="E19" s="48">
        <v>231.97800316972788</v>
      </c>
      <c r="F19" s="48">
        <v>2044.207233343597</v>
      </c>
      <c r="G19" s="48">
        <v>82.56451121790988</v>
      </c>
      <c r="H19" s="48">
        <v>0</v>
      </c>
      <c r="I19" s="49">
        <v>1.9039000000000001</v>
      </c>
      <c r="J19" s="49">
        <v>51.157799999999995</v>
      </c>
      <c r="K19" s="49">
        <f t="shared" si="0"/>
        <v>2450.3758320796355</v>
      </c>
      <c r="L19" s="48">
        <v>18.6769388622937</v>
      </c>
    </row>
    <row r="20" spans="2:12" ht="15">
      <c r="B20" s="46">
        <v>16</v>
      </c>
      <c r="C20" s="50" t="s">
        <v>74</v>
      </c>
      <c r="D20" s="48">
        <v>1548.7437706685043</v>
      </c>
      <c r="E20" s="48">
        <v>4934.997523272794</v>
      </c>
      <c r="F20" s="48">
        <v>7022.884178305105</v>
      </c>
      <c r="G20" s="48">
        <v>151.33995091384372</v>
      </c>
      <c r="H20" s="48">
        <v>0</v>
      </c>
      <c r="I20" s="49">
        <v>517.4748</v>
      </c>
      <c r="J20" s="49">
        <v>1143.6621999999995</v>
      </c>
      <c r="K20" s="49">
        <f t="shared" si="0"/>
        <v>15319.102423160246</v>
      </c>
      <c r="L20" s="48">
        <v>164.24276328860037</v>
      </c>
    </row>
    <row r="21" spans="2:12" ht="15">
      <c r="B21" s="46">
        <v>17</v>
      </c>
      <c r="C21" s="50" t="s">
        <v>75</v>
      </c>
      <c r="D21" s="48">
        <v>263.17494871698756</v>
      </c>
      <c r="E21" s="48">
        <v>470.8878013926734</v>
      </c>
      <c r="F21" s="48">
        <v>1966.5668247469391</v>
      </c>
      <c r="G21" s="48">
        <v>49.095005993027996</v>
      </c>
      <c r="H21" s="48">
        <v>0</v>
      </c>
      <c r="I21" s="49">
        <v>73.10660000000001</v>
      </c>
      <c r="J21" s="49">
        <v>181.252</v>
      </c>
      <c r="K21" s="49">
        <f t="shared" si="0"/>
        <v>3004.0831808496278</v>
      </c>
      <c r="L21" s="48">
        <v>35.3793946221057</v>
      </c>
    </row>
    <row r="22" spans="2:12" ht="15">
      <c r="B22" s="46">
        <v>18</v>
      </c>
      <c r="C22" s="47" t="s">
        <v>96</v>
      </c>
      <c r="D22" s="48">
        <v>0.0074467766127999995</v>
      </c>
      <c r="E22" s="48">
        <v>0.0009267275805</v>
      </c>
      <c r="F22" s="48">
        <v>0.34684116964390005</v>
      </c>
      <c r="G22" s="48">
        <v>0.0029686065806000003</v>
      </c>
      <c r="H22" s="48">
        <v>0</v>
      </c>
      <c r="I22" s="49">
        <v>0</v>
      </c>
      <c r="J22" s="49">
        <v>0</v>
      </c>
      <c r="K22" s="49">
        <f t="shared" si="0"/>
        <v>0.35818328041780007</v>
      </c>
      <c r="L22" s="48">
        <v>0.0019732359032</v>
      </c>
    </row>
    <row r="23" spans="2:12" ht="15">
      <c r="B23" s="46">
        <v>19</v>
      </c>
      <c r="C23" s="50" t="s">
        <v>76</v>
      </c>
      <c r="D23" s="48">
        <v>247.33241570227577</v>
      </c>
      <c r="E23" s="48">
        <v>611.4506148702751</v>
      </c>
      <c r="F23" s="48">
        <v>3241.8946681141138</v>
      </c>
      <c r="G23" s="48">
        <v>102.63475801181708</v>
      </c>
      <c r="H23" s="48">
        <v>0</v>
      </c>
      <c r="I23" s="49">
        <v>54.0226</v>
      </c>
      <c r="J23" s="49">
        <v>182.10690000000005</v>
      </c>
      <c r="K23" s="49">
        <f t="shared" si="0"/>
        <v>4439.441956698482</v>
      </c>
      <c r="L23" s="48">
        <v>40.626209622921195</v>
      </c>
    </row>
    <row r="24" spans="2:12" ht="15">
      <c r="B24" s="46">
        <v>20</v>
      </c>
      <c r="C24" s="50" t="s">
        <v>77</v>
      </c>
      <c r="D24" s="48">
        <v>16959.101525975133</v>
      </c>
      <c r="E24" s="48">
        <v>39909.4931596632</v>
      </c>
      <c r="F24" s="48">
        <v>33279.33031983244</v>
      </c>
      <c r="G24" s="48">
        <v>1068.2211463301232</v>
      </c>
      <c r="H24" s="48">
        <v>0</v>
      </c>
      <c r="I24" s="49">
        <v>3464.8880888773188</v>
      </c>
      <c r="J24" s="49">
        <v>34888.3154138025</v>
      </c>
      <c r="K24" s="49">
        <f t="shared" si="0"/>
        <v>129569.34965448071</v>
      </c>
      <c r="L24" s="48">
        <v>515.228538357648</v>
      </c>
    </row>
    <row r="25" spans="2:12" ht="15">
      <c r="B25" s="46">
        <v>21</v>
      </c>
      <c r="C25" s="47" t="s">
        <v>78</v>
      </c>
      <c r="D25" s="48">
        <v>0.9337290812889001</v>
      </c>
      <c r="E25" s="48">
        <v>2.7324773717388</v>
      </c>
      <c r="F25" s="48">
        <v>21.5678786842276</v>
      </c>
      <c r="G25" s="48">
        <v>0.40390842635369995</v>
      </c>
      <c r="H25" s="48">
        <v>0</v>
      </c>
      <c r="I25" s="49">
        <v>0.2339</v>
      </c>
      <c r="J25" s="49">
        <v>1.7179999999999997</v>
      </c>
      <c r="K25" s="49">
        <f t="shared" si="0"/>
        <v>27.589893563609</v>
      </c>
      <c r="L25" s="48">
        <v>0.28393632661220003</v>
      </c>
    </row>
    <row r="26" spans="2:12" ht="15">
      <c r="B26" s="46">
        <v>22</v>
      </c>
      <c r="C26" s="50" t="s">
        <v>79</v>
      </c>
      <c r="D26" s="48">
        <v>1.3509430062855</v>
      </c>
      <c r="E26" s="48">
        <v>33.43928229588802</v>
      </c>
      <c r="F26" s="48">
        <v>145.70361559320895</v>
      </c>
      <c r="G26" s="48">
        <v>2.9133721789646003</v>
      </c>
      <c r="H26" s="48">
        <v>0</v>
      </c>
      <c r="I26" s="49">
        <v>0.43920000000000003</v>
      </c>
      <c r="J26" s="49">
        <v>2.352100000000001</v>
      </c>
      <c r="K26" s="49">
        <f t="shared" si="0"/>
        <v>186.1985130743471</v>
      </c>
      <c r="L26" s="48">
        <v>1.6155746213515998</v>
      </c>
    </row>
    <row r="27" spans="2:12" ht="15">
      <c r="B27" s="46">
        <v>23</v>
      </c>
      <c r="C27" s="47" t="s">
        <v>80</v>
      </c>
      <c r="D27" s="48">
        <v>0.5229089437737999</v>
      </c>
      <c r="E27" s="48">
        <v>1.03078580145</v>
      </c>
      <c r="F27" s="48">
        <v>6.078119106021298</v>
      </c>
      <c r="G27" s="48">
        <v>0.6386648423543</v>
      </c>
      <c r="H27" s="48">
        <v>0</v>
      </c>
      <c r="I27" s="49">
        <v>0.0134</v>
      </c>
      <c r="J27" s="49">
        <v>0.3245</v>
      </c>
      <c r="K27" s="49">
        <f t="shared" si="0"/>
        <v>8.608378693599398</v>
      </c>
      <c r="L27" s="48">
        <v>0.3143735496445</v>
      </c>
    </row>
    <row r="28" spans="2:12" ht="15">
      <c r="B28" s="46">
        <v>24</v>
      </c>
      <c r="C28" s="47" t="s">
        <v>81</v>
      </c>
      <c r="D28" s="48">
        <v>0.1104292269026</v>
      </c>
      <c r="E28" s="48">
        <v>2.1296423091904004</v>
      </c>
      <c r="F28" s="48">
        <v>33.29594780045518</v>
      </c>
      <c r="G28" s="48">
        <v>1.9194087988373</v>
      </c>
      <c r="H28" s="48">
        <v>0</v>
      </c>
      <c r="I28" s="49">
        <v>0.3466</v>
      </c>
      <c r="J28" s="49">
        <v>0.8802999999999999</v>
      </c>
      <c r="K28" s="49">
        <f t="shared" si="0"/>
        <v>38.68232813538548</v>
      </c>
      <c r="L28" s="48">
        <v>1.8380912489023</v>
      </c>
    </row>
    <row r="29" spans="2:12" ht="15">
      <c r="B29" s="46">
        <v>25</v>
      </c>
      <c r="C29" s="50" t="s">
        <v>82</v>
      </c>
      <c r="D29" s="48">
        <v>2455.3828783491467</v>
      </c>
      <c r="E29" s="48">
        <v>5897.69909146899</v>
      </c>
      <c r="F29" s="48">
        <v>8071.013713662082</v>
      </c>
      <c r="G29" s="48">
        <v>163.9231322934422</v>
      </c>
      <c r="H29" s="48">
        <v>0</v>
      </c>
      <c r="I29" s="49">
        <v>280.2093</v>
      </c>
      <c r="J29" s="49">
        <v>2414.4283</v>
      </c>
      <c r="K29" s="49">
        <f t="shared" si="0"/>
        <v>19282.65641577366</v>
      </c>
      <c r="L29" s="48">
        <v>118.46644192526058</v>
      </c>
    </row>
    <row r="30" spans="2:12" ht="15">
      <c r="B30" s="46">
        <v>26</v>
      </c>
      <c r="C30" s="50" t="s">
        <v>83</v>
      </c>
      <c r="D30" s="48">
        <v>113.42488754591591</v>
      </c>
      <c r="E30" s="48">
        <v>632.1382794456922</v>
      </c>
      <c r="F30" s="48">
        <v>1803.0421201702413</v>
      </c>
      <c r="G30" s="48">
        <v>74.1714181774539</v>
      </c>
      <c r="H30" s="48">
        <v>0</v>
      </c>
      <c r="I30" s="49">
        <v>13.207800000000002</v>
      </c>
      <c r="J30" s="49">
        <v>104.86720000000008</v>
      </c>
      <c r="K30" s="49">
        <f t="shared" si="0"/>
        <v>2740.8517053393034</v>
      </c>
      <c r="L30" s="48">
        <v>21.587178829770398</v>
      </c>
    </row>
    <row r="31" spans="2:12" ht="15">
      <c r="B31" s="46">
        <v>27</v>
      </c>
      <c r="C31" s="50" t="s">
        <v>22</v>
      </c>
      <c r="D31" s="48">
        <v>62.75629844553671</v>
      </c>
      <c r="E31" s="48">
        <v>416.4565434989728</v>
      </c>
      <c r="F31" s="48">
        <v>2184.87248432211</v>
      </c>
      <c r="G31" s="48">
        <v>111.88055018212786</v>
      </c>
      <c r="H31" s="48">
        <v>0</v>
      </c>
      <c r="I31" s="49">
        <v>142.9974</v>
      </c>
      <c r="J31" s="49">
        <v>463.79339999999996</v>
      </c>
      <c r="K31" s="49">
        <f t="shared" si="0"/>
        <v>3382.7566764487474</v>
      </c>
      <c r="L31" s="48">
        <v>57.728908009955795</v>
      </c>
    </row>
    <row r="32" spans="2:12" ht="15">
      <c r="B32" s="46">
        <v>28</v>
      </c>
      <c r="C32" s="50" t="s">
        <v>84</v>
      </c>
      <c r="D32" s="48">
        <v>2.4628648731533995</v>
      </c>
      <c r="E32" s="48">
        <v>14.914047829076203</v>
      </c>
      <c r="F32" s="48">
        <v>120.93809079951386</v>
      </c>
      <c r="G32" s="48">
        <v>2.4599179021865</v>
      </c>
      <c r="H32" s="48">
        <v>0</v>
      </c>
      <c r="I32" s="49">
        <v>0</v>
      </c>
      <c r="J32" s="49">
        <v>0</v>
      </c>
      <c r="K32" s="49">
        <f t="shared" si="0"/>
        <v>140.77492140392997</v>
      </c>
      <c r="L32" s="48">
        <v>1.3818875575382</v>
      </c>
    </row>
    <row r="33" spans="2:12" ht="15">
      <c r="B33" s="46">
        <v>29</v>
      </c>
      <c r="C33" s="50" t="s">
        <v>85</v>
      </c>
      <c r="D33" s="48">
        <v>70.14841133022323</v>
      </c>
      <c r="E33" s="48">
        <v>553.8194162516302</v>
      </c>
      <c r="F33" s="48">
        <v>2946.6033842338884</v>
      </c>
      <c r="G33" s="48">
        <v>71.3230228891334</v>
      </c>
      <c r="H33" s="48">
        <v>0</v>
      </c>
      <c r="I33" s="49">
        <v>36.6876</v>
      </c>
      <c r="J33" s="49">
        <v>224.86169999999996</v>
      </c>
      <c r="K33" s="49">
        <f t="shared" si="0"/>
        <v>3903.443534704875</v>
      </c>
      <c r="L33" s="48">
        <v>25.639319033096807</v>
      </c>
    </row>
    <row r="34" spans="2:12" ht="15">
      <c r="B34" s="46">
        <v>30</v>
      </c>
      <c r="C34" s="50" t="s">
        <v>86</v>
      </c>
      <c r="D34" s="48">
        <v>1467.561139235406</v>
      </c>
      <c r="E34" s="48">
        <v>1900.8658191611134</v>
      </c>
      <c r="F34" s="48">
        <v>3295.2137858692386</v>
      </c>
      <c r="G34" s="48">
        <v>56.3336692903215</v>
      </c>
      <c r="H34" s="48">
        <v>0</v>
      </c>
      <c r="I34" s="49">
        <v>46.43650000000001</v>
      </c>
      <c r="J34" s="49">
        <v>231.09159999999986</v>
      </c>
      <c r="K34" s="49">
        <f t="shared" si="0"/>
        <v>6997.502513556079</v>
      </c>
      <c r="L34" s="48">
        <v>30.4099350439542</v>
      </c>
    </row>
    <row r="35" spans="2:12" ht="15">
      <c r="B35" s="46">
        <v>31</v>
      </c>
      <c r="C35" s="47" t="s">
        <v>87</v>
      </c>
      <c r="D35" s="48">
        <v>1.7722316857724</v>
      </c>
      <c r="E35" s="48">
        <v>11.536543506025701</v>
      </c>
      <c r="F35" s="48">
        <v>78.54206000292177</v>
      </c>
      <c r="G35" s="48">
        <v>3.1284337179653</v>
      </c>
      <c r="H35" s="48">
        <v>0</v>
      </c>
      <c r="I35" s="49">
        <v>0</v>
      </c>
      <c r="J35" s="49">
        <v>0</v>
      </c>
      <c r="K35" s="49">
        <f t="shared" si="0"/>
        <v>94.97926891268517</v>
      </c>
      <c r="L35" s="48">
        <v>2.085727180449</v>
      </c>
    </row>
    <row r="36" spans="2:12" ht="15">
      <c r="B36" s="46">
        <v>32</v>
      </c>
      <c r="C36" s="50" t="s">
        <v>88</v>
      </c>
      <c r="D36" s="48">
        <v>2125.639449936755</v>
      </c>
      <c r="E36" s="48">
        <v>2582.141729962352</v>
      </c>
      <c r="F36" s="48">
        <v>5351.9811195688035</v>
      </c>
      <c r="G36" s="48">
        <v>117.59262596232118</v>
      </c>
      <c r="H36" s="48">
        <v>0</v>
      </c>
      <c r="I36" s="49">
        <v>444.764</v>
      </c>
      <c r="J36" s="49">
        <v>799.5419999999999</v>
      </c>
      <c r="K36" s="49">
        <f t="shared" si="0"/>
        <v>11421.660925430231</v>
      </c>
      <c r="L36" s="48">
        <v>120.35544228792061</v>
      </c>
    </row>
    <row r="37" spans="2:12" ht="15">
      <c r="B37" s="46">
        <v>33</v>
      </c>
      <c r="C37" s="50" t="s">
        <v>89</v>
      </c>
      <c r="D37" s="48">
        <v>392.03239643045987</v>
      </c>
      <c r="E37" s="48">
        <v>1887.7733332622659</v>
      </c>
      <c r="F37" s="48">
        <v>2949.2924560080755</v>
      </c>
      <c r="G37" s="48">
        <v>74.71791876791491</v>
      </c>
      <c r="H37" s="48">
        <v>0</v>
      </c>
      <c r="I37" s="49">
        <v>213.6194</v>
      </c>
      <c r="J37" s="49">
        <v>666.3807999999997</v>
      </c>
      <c r="K37" s="49">
        <f t="shared" si="0"/>
        <v>6183.816304468715</v>
      </c>
      <c r="L37" s="48">
        <v>62.55064125763968</v>
      </c>
    </row>
    <row r="38" spans="2:12" ht="15">
      <c r="B38" s="46">
        <v>34</v>
      </c>
      <c r="C38" s="50" t="s">
        <v>90</v>
      </c>
      <c r="D38" s="48">
        <v>2.3907926598032</v>
      </c>
      <c r="E38" s="48">
        <v>11.2117307586691</v>
      </c>
      <c r="F38" s="48">
        <v>68.41362849480711</v>
      </c>
      <c r="G38" s="48">
        <v>2.9062063225134</v>
      </c>
      <c r="H38" s="48">
        <v>0</v>
      </c>
      <c r="I38" s="49">
        <v>0.625</v>
      </c>
      <c r="J38" s="49">
        <v>1.8587000000000002</v>
      </c>
      <c r="K38" s="49">
        <f t="shared" si="0"/>
        <v>87.40605823579281</v>
      </c>
      <c r="L38" s="48">
        <v>1.2776238075442998</v>
      </c>
    </row>
    <row r="39" spans="2:12" ht="15">
      <c r="B39" s="46">
        <v>35</v>
      </c>
      <c r="C39" s="50" t="s">
        <v>91</v>
      </c>
      <c r="D39" s="48">
        <v>371.83839294045015</v>
      </c>
      <c r="E39" s="48">
        <v>1657.185731274438</v>
      </c>
      <c r="F39" s="48">
        <v>8990.903393747876</v>
      </c>
      <c r="G39" s="48">
        <v>203.33667160756337</v>
      </c>
      <c r="H39" s="48">
        <v>0</v>
      </c>
      <c r="I39" s="49">
        <v>145.543</v>
      </c>
      <c r="J39" s="49">
        <v>608.2118999999998</v>
      </c>
      <c r="K39" s="49">
        <f t="shared" si="0"/>
        <v>11977.019089570327</v>
      </c>
      <c r="L39" s="48">
        <v>95.10488286502712</v>
      </c>
    </row>
    <row r="40" spans="2:12" ht="15">
      <c r="B40" s="46">
        <v>36</v>
      </c>
      <c r="C40" s="50" t="s">
        <v>92</v>
      </c>
      <c r="D40" s="48">
        <v>40.23130093726558</v>
      </c>
      <c r="E40" s="48">
        <v>142.5751219856826</v>
      </c>
      <c r="F40" s="48">
        <v>851.2509025175316</v>
      </c>
      <c r="G40" s="48">
        <v>17.5867596673297</v>
      </c>
      <c r="H40" s="48">
        <v>0</v>
      </c>
      <c r="I40" s="49">
        <v>0.0002</v>
      </c>
      <c r="J40" s="49">
        <v>0.2198</v>
      </c>
      <c r="K40" s="49">
        <f t="shared" si="0"/>
        <v>1051.8640851078096</v>
      </c>
      <c r="L40" s="48">
        <v>8.6877026093272</v>
      </c>
    </row>
    <row r="41" spans="2:12" ht="15">
      <c r="B41" s="46">
        <v>37</v>
      </c>
      <c r="C41" s="50" t="s">
        <v>93</v>
      </c>
      <c r="D41" s="48">
        <v>943.1651556580482</v>
      </c>
      <c r="E41" s="48">
        <v>4524.495423109895</v>
      </c>
      <c r="F41" s="48">
        <v>7947.509086602901</v>
      </c>
      <c r="G41" s="48">
        <v>253.11340007257874</v>
      </c>
      <c r="H41" s="48">
        <v>0</v>
      </c>
      <c r="I41" s="49">
        <v>171.6474</v>
      </c>
      <c r="J41" s="49">
        <v>856.5375999999999</v>
      </c>
      <c r="K41" s="49">
        <f t="shared" si="0"/>
        <v>14696.468065443421</v>
      </c>
      <c r="L41" s="48">
        <v>160.4954285764494</v>
      </c>
    </row>
    <row r="42" spans="2:12" s="54" customFormat="1" ht="15">
      <c r="B42" s="51" t="s">
        <v>94</v>
      </c>
      <c r="C42" s="52"/>
      <c r="D42" s="53">
        <f aca="true" t="shared" si="1" ref="D42:L42">SUM(D5:D41)</f>
        <v>29642.366947893785</v>
      </c>
      <c r="E42" s="53">
        <f t="shared" si="1"/>
        <v>77135.88895308277</v>
      </c>
      <c r="F42" s="53">
        <f t="shared" si="1"/>
        <v>117391.74140165438</v>
      </c>
      <c r="G42" s="53">
        <f t="shared" si="1"/>
        <v>3619.3956600828915</v>
      </c>
      <c r="H42" s="53">
        <f t="shared" si="1"/>
        <v>0</v>
      </c>
      <c r="I42" s="53">
        <f t="shared" si="1"/>
        <v>6229.211588877319</v>
      </c>
      <c r="J42" s="53">
        <f t="shared" si="1"/>
        <v>45121.3197138025</v>
      </c>
      <c r="K42" s="53">
        <f t="shared" si="1"/>
        <v>279139.9242653937</v>
      </c>
      <c r="L42" s="53">
        <f t="shared" si="1"/>
        <v>1789.4414870682344</v>
      </c>
    </row>
    <row r="43" spans="2:11" ht="15">
      <c r="B43" t="s">
        <v>95</v>
      </c>
      <c r="I43" s="55"/>
      <c r="J43" s="55"/>
      <c r="K43" s="55"/>
    </row>
    <row r="44" s="55" customFormat="1" ht="15"/>
    <row r="45" spans="4:12" ht="15">
      <c r="D45" s="55"/>
      <c r="E45" s="55"/>
      <c r="F45" s="55"/>
      <c r="G45" s="56"/>
      <c r="I45" s="55"/>
      <c r="J45" s="55"/>
      <c r="K45" s="55"/>
      <c r="L45" s="55"/>
    </row>
    <row r="46" spans="4:12" ht="15">
      <c r="D46" s="55"/>
      <c r="E46" s="55"/>
      <c r="F46" s="55"/>
      <c r="G46" s="55"/>
      <c r="I46" s="55"/>
      <c r="J46" s="55"/>
      <c r="K46" s="55"/>
      <c r="L46" s="55"/>
    </row>
    <row r="47" spans="4:12" ht="1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5">
      <c r="D48" s="56"/>
      <c r="E48" s="56"/>
      <c r="F48" s="56"/>
      <c r="G48" s="56"/>
      <c r="H48" s="56"/>
      <c r="I48" s="57"/>
      <c r="J48" s="57"/>
      <c r="K48" s="56"/>
      <c r="L48" s="56"/>
    </row>
    <row r="49" ht="15">
      <c r="K49" s="58"/>
    </row>
    <row r="50" ht="1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2021-11-11T05:06:03Z</dcterms:modified>
  <cp:category/>
  <cp:version/>
  <cp:contentType/>
  <cp:contentStatus/>
</cp:coreProperties>
</file>